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mconsulting-my.sharepoint.com/personal/remi_reminspecting_com/Documents/4 Area Director/Area Soccer Schedules/MY2025 8-1-25 to 7-31-26/"/>
    </mc:Choice>
  </mc:AlternateContent>
  <xr:revisionPtr revIDLastSave="0" documentId="8_{EAFB8694-A3DA-4CA4-806B-3244EC552E7D}" xr6:coauthVersionLast="47" xr6:coauthVersionMax="47" xr10:uidLastSave="{00000000-0000-0000-0000-000000000000}"/>
  <bookViews>
    <workbookView xWindow="38280" yWindow="-120" windowWidth="38640" windowHeight="21120" activeTab="5" xr2:uid="{8AC7CC96-FB24-4DE5-BA48-CF798944682C}"/>
  </bookViews>
  <sheets>
    <sheet name="Scheduling Matrix double" sheetId="2" r:id="rId1"/>
    <sheet name="coaches" sheetId="16" r:id="rId2"/>
    <sheet name="Ref sign up" sheetId="3" r:id="rId3"/>
    <sheet name="10u" sheetId="9" r:id="rId4"/>
    <sheet name="12u" sheetId="5" r:id="rId5"/>
    <sheet name="14 15u" sheetId="12" r:id="rId6"/>
    <sheet name="18 19u" sheetId="13" r:id="rId7"/>
    <sheet name="match info" sheetId="18" r:id="rId8"/>
  </sheets>
  <definedNames>
    <definedName name="_xlnm._FilterDatabase" localSheetId="4" hidden="1">'12u'!$C$1:$D$83</definedName>
    <definedName name="_xlnm._FilterDatabase" localSheetId="5" hidden="1">'14 15u'!$A$1:$E$8</definedName>
    <definedName name="_xlnm.Print_Area" localSheetId="3">'10u'!$I$1:$P$19</definedName>
    <definedName name="_xlnm.Print_Area" localSheetId="4">'12u'!$A$1:$F$83</definedName>
    <definedName name="_xlnm.Print_Area" localSheetId="5">'14 15u'!$A$1:$F$63</definedName>
    <definedName name="_xlnm.Print_Area" localSheetId="6">'18 19u'!$A$1:$F$35</definedName>
    <definedName name="_xlnm.Print_Area" localSheetId="0">'Scheduling Matrix double'!$AS$30:$BE$40</definedName>
    <definedName name="_xlnm.Print_Titles" localSheetId="3">'10u'!$1:$1</definedName>
    <definedName name="_xlnm.Print_Titles" localSheetId="4">'12u'!$1:$1</definedName>
    <definedName name="_xlnm.Print_Titles" localSheetId="5">'14 15u'!$1:$1</definedName>
    <definedName name="_xlnm.Print_Titles" localSheetId="2">'Ref sign up'!$1:$2</definedName>
    <definedName name="_xlnm.Print_Titles" localSheetId="0">'Scheduling Matrix double'!$1:$3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3" l="1"/>
  <c r="L10" i="13"/>
  <c r="L8" i="13" s="1"/>
  <c r="L9" i="13"/>
  <c r="O6" i="13"/>
  <c r="O5" i="13"/>
  <c r="O4" i="13"/>
  <c r="N2" i="13"/>
  <c r="O23" i="12"/>
  <c r="O22" i="12"/>
  <c r="O21" i="12"/>
  <c r="O20" i="12"/>
  <c r="O19" i="12"/>
  <c r="O18" i="12"/>
  <c r="O17" i="12"/>
  <c r="O16" i="12"/>
  <c r="N14" i="12"/>
  <c r="R11" i="12"/>
  <c r="R10" i="12"/>
  <c r="R9" i="12"/>
  <c r="R8" i="12"/>
  <c r="R7" i="12"/>
  <c r="R6" i="12"/>
  <c r="R5" i="12"/>
  <c r="R4" i="12"/>
  <c r="AB12" i="5"/>
  <c r="AB11" i="5"/>
  <c r="AB10" i="5"/>
  <c r="AB9" i="5"/>
  <c r="AB8" i="5"/>
  <c r="AB7" i="5"/>
  <c r="AB6" i="5"/>
  <c r="AB5" i="5"/>
  <c r="AB4" i="5"/>
  <c r="AB3" i="5"/>
  <c r="AB2" i="5"/>
  <c r="N13" i="5"/>
  <c r="N12" i="5"/>
  <c r="N11" i="5"/>
  <c r="N10" i="5"/>
  <c r="N9" i="5"/>
  <c r="N8" i="5"/>
  <c r="N7" i="5"/>
  <c r="N6" i="5"/>
  <c r="N5" i="5"/>
  <c r="N4" i="5"/>
  <c r="M2" i="5"/>
  <c r="R3" i="12" l="1"/>
  <c r="BE63" i="2" l="1"/>
  <c r="BE62" i="2"/>
  <c r="BE61" i="2"/>
  <c r="BC54" i="2"/>
  <c r="BC53" i="2"/>
  <c r="BC52" i="2"/>
  <c r="BC51" i="2"/>
  <c r="BC50" i="2"/>
  <c r="BC49" i="2"/>
  <c r="BC48" i="2"/>
  <c r="BC47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E9" i="18"/>
  <c r="E8" i="18"/>
  <c r="E7" i="18"/>
  <c r="E6" i="18"/>
  <c r="E5" i="18"/>
  <c r="E4" i="18"/>
  <c r="P17" i="9"/>
  <c r="P16" i="9"/>
  <c r="P15" i="9"/>
  <c r="P14" i="9"/>
  <c r="P13" i="9"/>
  <c r="P12" i="9"/>
  <c r="P11" i="9"/>
  <c r="P10" i="9"/>
  <c r="P9" i="9"/>
  <c r="P8" i="9"/>
  <c r="P7" i="9"/>
  <c r="O1" i="9"/>
  <c r="AI12" i="9"/>
  <c r="AI11" i="9"/>
  <c r="AI10" i="9"/>
  <c r="AI9" i="9"/>
  <c r="AI8" i="9"/>
  <c r="AI7" i="9"/>
  <c r="AI6" i="9"/>
  <c r="AI5" i="9"/>
  <c r="AI4" i="9"/>
  <c r="AI3" i="9"/>
  <c r="AI2" i="9"/>
  <c r="AI1" i="9" s="1"/>
  <c r="BJ18" i="2"/>
  <c r="BJ17" i="2"/>
  <c r="BJ16" i="2"/>
  <c r="BJ15" i="2"/>
  <c r="BJ14" i="2"/>
  <c r="BJ13" i="2"/>
  <c r="BJ12" i="2"/>
  <c r="BJ11" i="2"/>
  <c r="BJ10" i="2"/>
  <c r="BJ9" i="2"/>
  <c r="BJ8" i="2"/>
  <c r="BE60" i="2" l="1"/>
  <c r="BC46" i="2"/>
  <c r="BJ7" i="2"/>
  <c r="BE40" i="2"/>
  <c r="BE39" i="2"/>
  <c r="BE38" i="2"/>
  <c r="BE37" i="2"/>
  <c r="BE36" i="2"/>
  <c r="BE35" i="2"/>
  <c r="BE34" i="2"/>
  <c r="BE33" i="2"/>
  <c r="BE32" i="2"/>
  <c r="BE31" i="2"/>
  <c r="BE30" i="2" l="1"/>
  <c r="H40" i="2"/>
  <c r="H39" i="2"/>
  <c r="H38" i="2"/>
  <c r="H37" i="2"/>
  <c r="H36" i="2"/>
  <c r="H35" i="2"/>
  <c r="H34" i="2"/>
  <c r="H33" i="2"/>
  <c r="H32" i="2"/>
  <c r="H31" i="2"/>
  <c r="G29" i="2"/>
  <c r="G5" i="2"/>
  <c r="H63" i="2"/>
  <c r="H62" i="2"/>
  <c r="H61" i="2"/>
  <c r="H54" i="2"/>
  <c r="H53" i="2"/>
  <c r="H52" i="2"/>
  <c r="H51" i="2"/>
  <c r="H50" i="2"/>
  <c r="H49" i="2"/>
  <c r="H48" i="2"/>
  <c r="H47" i="2"/>
  <c r="G59" i="2"/>
  <c r="G45" i="2"/>
  <c r="H69" i="2" l="1"/>
  <c r="Q59" i="2" l="1"/>
  <c r="Q45" i="2"/>
  <c r="Q5" i="2" l="1"/>
  <c r="V5" i="2" s="1"/>
  <c r="AA5" i="2" s="1"/>
  <c r="Q29" i="2"/>
  <c r="AF5" i="2" l="1"/>
  <c r="AK5" i="2" s="1"/>
  <c r="AP5" i="2" s="1"/>
  <c r="V59" i="2" l="1"/>
  <c r="AA59" i="2" s="1"/>
  <c r="AF59" i="2" s="1"/>
  <c r="V45" i="2"/>
  <c r="AA45" i="2" s="1"/>
  <c r="AF45" i="2" s="1"/>
  <c r="AK45" i="2" s="1"/>
  <c r="AP45" i="2" s="1"/>
  <c r="AK59" i="2" l="1"/>
  <c r="AP59" i="2" s="1"/>
  <c r="V29" i="2"/>
  <c r="AA29" i="2" s="1"/>
  <c r="AF29" i="2" s="1"/>
  <c r="AK29" i="2" l="1"/>
  <c r="AP29" i="2" s="1"/>
</calcChain>
</file>

<file path=xl/sharedStrings.xml><?xml version="1.0" encoding="utf-8"?>
<sst xmlns="http://schemas.openxmlformats.org/spreadsheetml/2006/main" count="1855" uniqueCount="180">
  <si>
    <t>New Richmond</t>
  </si>
  <si>
    <t>12SCF1</t>
  </si>
  <si>
    <t>12SCF2</t>
  </si>
  <si>
    <t>FIELD</t>
  </si>
  <si>
    <t xml:space="preserve">HY=Hayward; OS=Osceola; SSL=Spooner/Shell Lake; SW=Siren/Webster; UN=Unity; </t>
  </si>
  <si>
    <t>FLU=Frederic/Luck/Unity; GB=Grantsburg; PC=Pine City MN; SCF=St. Croix Falls</t>
  </si>
  <si>
    <t>games</t>
  </si>
  <si>
    <t>off</t>
  </si>
  <si>
    <t>Home</t>
  </si>
  <si>
    <t>Away</t>
  </si>
  <si>
    <t>total</t>
  </si>
  <si>
    <t>TIME</t>
  </si>
  <si>
    <t>Field</t>
  </si>
  <si>
    <t>x</t>
  </si>
  <si>
    <t>Referee sign up sheet</t>
  </si>
  <si>
    <t>Date</t>
  </si>
  <si>
    <t>teams</t>
  </si>
  <si>
    <t>dates</t>
  </si>
  <si>
    <t>matches</t>
  </si>
  <si>
    <t>Arrive 30 minutes before match time</t>
  </si>
  <si>
    <t>Match start time</t>
  </si>
  <si>
    <t>Center Ref Name</t>
  </si>
  <si>
    <t>Assist. Ref Name</t>
  </si>
  <si>
    <t>Assist. Ref (AR) Name</t>
  </si>
  <si>
    <t>Center Referee ----&gt;</t>
  </si>
  <si>
    <t>Stipend amounts</t>
  </si>
  <si>
    <t>10FLU2</t>
  </si>
  <si>
    <t>10FLU1</t>
  </si>
  <si>
    <t>10BW1</t>
  </si>
  <si>
    <t>10BW2</t>
  </si>
  <si>
    <t>10SCF1</t>
  </si>
  <si>
    <t>10SCF2</t>
  </si>
  <si>
    <t>10SCF3</t>
  </si>
  <si>
    <t>19SCF</t>
  </si>
  <si>
    <t>10OS1</t>
  </si>
  <si>
    <t>10OS2</t>
  </si>
  <si>
    <t>14OS</t>
  </si>
  <si>
    <t>14AM1</t>
  </si>
  <si>
    <t>19GSW</t>
  </si>
  <si>
    <t>Location</t>
  </si>
  <si>
    <t>Start</t>
  </si>
  <si>
    <t>NR-New Richmond</t>
  </si>
  <si>
    <t>14SCF1</t>
  </si>
  <si>
    <t>notes</t>
  </si>
  <si>
    <t>off /cancelled</t>
  </si>
  <si>
    <t>Notes</t>
  </si>
  <si>
    <t>No matches scheduled on Memorial weekend - enjoy the weekend</t>
  </si>
  <si>
    <t xml:space="preserve">Team Codes: AM=Amery; BA=Barron; BL=Bloomer; BW=Baldwin/Woodville; CL=Clear Lake;  CU=Cumberland; </t>
  </si>
  <si>
    <t>10BW1 black</t>
  </si>
  <si>
    <t>10BW2 red</t>
  </si>
  <si>
    <t>12GSW</t>
  </si>
  <si>
    <t>12OS1</t>
  </si>
  <si>
    <t>12OS2</t>
  </si>
  <si>
    <t>Luck 10u</t>
  </si>
  <si>
    <t>Baldwin U10 field #1 - Mill Pond East</t>
  </si>
  <si>
    <t>Baldwin U10 field #2 - Mill Pond East</t>
  </si>
  <si>
    <t>Baldwin U15 field #5 - Dutch Heritage</t>
  </si>
  <si>
    <t>Fredric 10u field</t>
  </si>
  <si>
    <t>Osceola Medical Center 10u</t>
  </si>
  <si>
    <t>St. Croix Falls school 10u</t>
  </si>
  <si>
    <t>Baldwin Blast Tournament</t>
  </si>
  <si>
    <t>New Richmond 19u Tournament No cost</t>
  </si>
  <si>
    <t>4/26, 5/3, 10, 17,31 6/7, 14</t>
  </si>
  <si>
    <t>14FLU</t>
  </si>
  <si>
    <t>19AM</t>
  </si>
  <si>
    <t>5/3, 10, 17,31 6/7, 14</t>
  </si>
  <si>
    <t>Bloomer middle school 12U</t>
  </si>
  <si>
    <t>osceola full</t>
  </si>
  <si>
    <t>Osceola full</t>
  </si>
  <si>
    <t>Osceola Medical Center 12u</t>
  </si>
  <si>
    <t>Osceola Medical Center 14u</t>
  </si>
  <si>
    <t>Total matches</t>
  </si>
  <si>
    <t>DIVISON</t>
  </si>
  <si>
    <t>COACH NAME</t>
  </si>
  <si>
    <t>COACH EMAIL</t>
  </si>
  <si>
    <t>COACH PHONE NUMBER</t>
  </si>
  <si>
    <t>Aliena Somers</t>
  </si>
  <si>
    <t>somers378@gmail.com</t>
  </si>
  <si>
    <t>651-238-7026</t>
  </si>
  <si>
    <t>Taylor Jewell</t>
  </si>
  <si>
    <t>jewelltj1995@gmail.com</t>
  </si>
  <si>
    <t>715-417-8301</t>
  </si>
  <si>
    <t>Carrie Steinke</t>
  </si>
  <si>
    <t>Carrie_Steinke@yahoo.com</t>
  </si>
  <si>
    <t>651-795-1618</t>
  </si>
  <si>
    <t>Sterling Kulke</t>
  </si>
  <si>
    <t>608-345-2441</t>
  </si>
  <si>
    <t>Nathan Anderson</t>
  </si>
  <si>
    <t>nanderson@york.edu</t>
  </si>
  <si>
    <t>262-716-9147</t>
  </si>
  <si>
    <t>OSC10U Team 1</t>
  </si>
  <si>
    <t>OSC10U Team 2</t>
  </si>
  <si>
    <t>OSC12U Team 1</t>
  </si>
  <si>
    <t>OSC12U Team 2</t>
  </si>
  <si>
    <t>OSC14U</t>
  </si>
  <si>
    <t>10U=$25</t>
  </si>
  <si>
    <t>12U=$35</t>
  </si>
  <si>
    <t>AR 10u $10, 12u $25</t>
  </si>
  <si>
    <t>16-18U=$65</t>
  </si>
  <si>
    <t>14-15U=$55</t>
  </si>
  <si>
    <t>AR 14-15u $40, 16-19u = $50</t>
  </si>
  <si>
    <t>Town abbreviations:  AM = Amery; FLU = Frederic Luck Unity; GSW = Grantsburg, Siren, Webster; SCF=St Croix falls; BW=Baldwin Woodville; BL=Bloomer; OS=Osceola; NR=New Richmond</t>
  </si>
  <si>
    <t xml:space="preserve">Field </t>
  </si>
  <si>
    <t>4/25, 5/2, 9, 16,30 6/6, 13</t>
  </si>
  <si>
    <t>4/25, 5/2, 9,30 6/13</t>
  </si>
  <si>
    <t>Amery 10u field 1</t>
  </si>
  <si>
    <t>Amery 10u Field 2</t>
  </si>
  <si>
    <t>10AM1</t>
  </si>
  <si>
    <t>10AM2</t>
  </si>
  <si>
    <t>10AM3</t>
  </si>
  <si>
    <t>10AM4</t>
  </si>
  <si>
    <t>10FLU3</t>
  </si>
  <si>
    <t>Bloomer</t>
  </si>
  <si>
    <t>10 BL</t>
  </si>
  <si>
    <t>10OS3</t>
  </si>
  <si>
    <t>10 BL1</t>
  </si>
  <si>
    <t>10BL2</t>
  </si>
  <si>
    <t>10BL</t>
  </si>
  <si>
    <t>Amery 10u Field 3</t>
  </si>
  <si>
    <t>All Teams need to sign up for the Baldwin Blast Tournament</t>
  </si>
  <si>
    <t>Email blast@blackhawk.soccer or goto www.blackhawk.soccer</t>
  </si>
  <si>
    <t xml:space="preserve">  </t>
  </si>
  <si>
    <t xml:space="preserve"> Jessica_Rose 1236 Amery &lt;regionalcommissioner@ayso1236.org&gt;</t>
  </si>
  <si>
    <t xml:space="preserve"> WYSA BW &lt;president@blackhawk.soccer&gt;</t>
  </si>
  <si>
    <t>WYSA BW &lt;ndgeorges@gmail.com&gt;</t>
  </si>
  <si>
    <t>Madison_Buechner P1680 Bloomer &lt;bloomeryouthsoccer@gmail.com&gt;</t>
  </si>
  <si>
    <t xml:space="preserve"> Amanda_Carlson 1367 FLU &lt;araej27@gmail.com&gt;</t>
  </si>
  <si>
    <t xml:space="preserve"> Tiffany_Johnson 1273 GSW &lt;tiffany.johnson7@yahoo.com&gt;</t>
  </si>
  <si>
    <t xml:space="preserve"> William_Gonzalex 1273 GSW &lt;wgmoney23@gmail.com&gt;</t>
  </si>
  <si>
    <t xml:space="preserve"> Sterling_Kulke Osceola 1005 &lt;aysorivervalley@gmail.com&gt;</t>
  </si>
  <si>
    <t xml:space="preserve"> Adrian_Meador 1437 SCF &lt;adrian.meador@updn.one&gt;</t>
  </si>
  <si>
    <t>AYSO SCF &lt;aysoregion1437@gmail.com&gt;</t>
  </si>
  <si>
    <t>Melissa Bockman SCF&lt;mhbockman@gmail.com&gt;</t>
  </si>
  <si>
    <t>Ashley Troutman &lt;areadirector@ayso6b.org&gt;</t>
  </si>
  <si>
    <t>12FLU</t>
  </si>
  <si>
    <t>12BL</t>
  </si>
  <si>
    <t>12AM</t>
  </si>
  <si>
    <t>Baldwin U12 field #3 - Mill Pond</t>
  </si>
  <si>
    <t>12BW1</t>
  </si>
  <si>
    <t>12BW2</t>
  </si>
  <si>
    <t>St. Croix Falls high school 12U</t>
  </si>
  <si>
    <t>Amery Middle School 12U</t>
  </si>
  <si>
    <t xml:space="preserve">off </t>
  </si>
  <si>
    <t>4/19/26 removed 10OS1 and added 10AM4</t>
  </si>
  <si>
    <t>4/19/26 removed 10AM4 and added 10BW2</t>
  </si>
  <si>
    <t>Division</t>
  </si>
  <si>
    <t>half time</t>
  </si>
  <si>
    <t>6u</t>
  </si>
  <si>
    <t>8u</t>
  </si>
  <si>
    <t>10u</t>
  </si>
  <si>
    <t>12u</t>
  </si>
  <si>
    <t>14/15u</t>
  </si>
  <si>
    <t>18/19u</t>
  </si>
  <si>
    <t>game duration</t>
  </si>
  <si>
    <t>total time</t>
  </si>
  <si>
    <t>double header Ref break</t>
  </si>
  <si>
    <t>14u</t>
  </si>
  <si>
    <t>Osceola only has one referee and so don't overlap match times</t>
  </si>
  <si>
    <t>updated</t>
  </si>
  <si>
    <t xml:space="preserve">Per AYSO </t>
  </si>
  <si>
    <t>15AM</t>
  </si>
  <si>
    <t>15BW1</t>
  </si>
  <si>
    <t>15BW2</t>
  </si>
  <si>
    <t>14BL</t>
  </si>
  <si>
    <t>14GSW</t>
  </si>
  <si>
    <t>Bloomer middle school 14u</t>
  </si>
  <si>
    <t>St. Croix Falls High school 14/19</t>
  </si>
  <si>
    <t>Grantsburg middle school 12U</t>
  </si>
  <si>
    <t>Luck school 12U</t>
  </si>
  <si>
    <t>Luck school 10u</t>
  </si>
  <si>
    <t>Fredric high school 10u</t>
  </si>
  <si>
    <t>no am</t>
  </si>
  <si>
    <t>St. Croix Falls high school 14/18</t>
  </si>
  <si>
    <t>Grantsburg middle school 14/18</t>
  </si>
  <si>
    <t>no GSW</t>
  </si>
  <si>
    <t xml:space="preserve">no SCF </t>
  </si>
  <si>
    <t>no SCF</t>
  </si>
  <si>
    <t>Amery high school 15/19u</t>
  </si>
  <si>
    <t>no travel</t>
  </si>
  <si>
    <t xml:space="preserve">Frederic High School  14/19u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</si>
</sst>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[$-409]h:mm\ AM/PM;@"/>
    <numFmt numFmtId="165" formatCode="0.0"/>
    <numFmt numFmtId="166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22"/>
      <color rgb="FF9900FF"/>
      <name val="Calibri"/>
      <family val="2"/>
      <scheme val="minor"/>
    </font>
    <font>
      <sz val="20"/>
      <color rgb="FFFF00FF"/>
      <name val="Calibri"/>
      <family val="2"/>
      <scheme val="minor"/>
    </font>
    <font>
      <sz val="16"/>
      <color rgb="FF9900FF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FF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94FA"/>
        <bgColor indexed="64"/>
      </patternFill>
    </fill>
    <fill>
      <patternFill patternType="solid">
        <fgColor rgb="FF8693F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FF79"/>
        <bgColor indexed="64"/>
      </patternFill>
    </fill>
    <fill>
      <patternFill patternType="solid">
        <fgColor rgb="FF04FC1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3D317"/>
        <bgColor indexed="64"/>
      </patternFill>
    </fill>
    <fill>
      <patternFill patternType="solid">
        <fgColor rgb="FF74FE66"/>
        <bgColor indexed="64"/>
      </patternFill>
    </fill>
    <fill>
      <patternFill patternType="solid">
        <fgColor rgb="FF8ED97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6" fillId="0" borderId="0"/>
    <xf numFmtId="0" fontId="19" fillId="0" borderId="0" applyNumberFormat="0" applyFill="0" applyBorder="0" applyAlignment="0" applyProtection="0"/>
  </cellStyleXfs>
  <cellXfs count="47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/>
    <xf numFmtId="166" fontId="0" fillId="0" borderId="3" xfId="0" applyNumberForma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6" fontId="0" fillId="0" borderId="0" xfId="0" applyNumberForma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/>
    <xf numFmtId="0" fontId="13" fillId="0" borderId="6" xfId="0" applyFont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6" fillId="0" borderId="7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17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3" fillId="17" borderId="21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/>
    </xf>
    <xf numFmtId="0" fontId="6" fillId="13" borderId="21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/>
    </xf>
    <xf numFmtId="0" fontId="2" fillId="13" borderId="21" xfId="0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6" fontId="1" fillId="0" borderId="9" xfId="0" applyNumberFormat="1" applyFont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" fontId="6" fillId="0" borderId="40" xfId="0" applyNumberFormat="1" applyFont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 wrapText="1"/>
    </xf>
    <xf numFmtId="0" fontId="20" fillId="24" borderId="34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19" fillId="0" borderId="35" xfId="3" applyBorder="1" applyAlignment="1">
      <alignment vertical="center" wrapText="1"/>
    </xf>
    <xf numFmtId="6" fontId="1" fillId="0" borderId="0" xfId="0" applyNumberFormat="1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2" fillId="17" borderId="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18" borderId="32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3" xfId="0" applyFont="1" applyBorder="1"/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" xfId="0" applyFont="1" applyBorder="1"/>
    <xf numFmtId="0" fontId="2" fillId="21" borderId="31" xfId="0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13" borderId="8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/>
    </xf>
    <xf numFmtId="0" fontId="2" fillId="21" borderId="2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 wrapText="1"/>
    </xf>
    <xf numFmtId="0" fontId="2" fillId="21" borderId="13" xfId="0" applyFont="1" applyFill="1" applyBorder="1" applyAlignment="1">
      <alignment horizontal="center" vertical="center" wrapText="1"/>
    </xf>
    <xf numFmtId="0" fontId="11" fillId="21" borderId="3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25" borderId="1" xfId="0" applyFont="1" applyFill="1" applyBorder="1" applyAlignment="1">
      <alignment horizontal="center" vertical="center"/>
    </xf>
    <xf numFmtId="0" fontId="12" fillId="25" borderId="1" xfId="0" applyFont="1" applyFill="1" applyBorder="1" applyAlignment="1">
      <alignment horizontal="center" vertical="center" wrapText="1"/>
    </xf>
    <xf numFmtId="0" fontId="8" fillId="21" borderId="3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1" fillId="13" borderId="8" xfId="0" applyFont="1" applyFill="1" applyBorder="1" applyAlignment="1">
      <alignment horizontal="center" vertical="center" wrapText="1"/>
    </xf>
    <xf numFmtId="0" fontId="11" fillId="9" borderId="31" xfId="0" applyFont="1" applyFill="1" applyBorder="1" applyAlignment="1">
      <alignment horizontal="center" vertical="center"/>
    </xf>
    <xf numFmtId="0" fontId="3" fillId="0" borderId="0" xfId="0" applyFont="1"/>
    <xf numFmtId="0" fontId="2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20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22" borderId="0" xfId="0" applyFont="1" applyFill="1" applyAlignment="1">
      <alignment horizontal="center" vertical="center" wrapText="1"/>
    </xf>
    <xf numFmtId="0" fontId="2" fillId="23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26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22" borderId="4" xfId="0" applyFont="1" applyFill="1" applyBorder="1" applyAlignment="1">
      <alignment horizontal="center" vertical="center" wrapText="1"/>
    </xf>
    <xf numFmtId="0" fontId="2" fillId="23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2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26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22" borderId="1" xfId="0" applyFont="1" applyFill="1" applyBorder="1" applyAlignment="1">
      <alignment horizontal="center" vertical="center" wrapText="1"/>
    </xf>
    <xf numFmtId="0" fontId="22" fillId="23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" fillId="26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20" borderId="45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vertical="center" wrapText="1"/>
    </xf>
    <xf numFmtId="0" fontId="2" fillId="23" borderId="4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2" borderId="45" xfId="0" applyFont="1" applyFill="1" applyBorder="1" applyAlignment="1">
      <alignment horizontal="center" vertical="center" wrapText="1"/>
    </xf>
    <xf numFmtId="0" fontId="2" fillId="26" borderId="46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/>
    </xf>
    <xf numFmtId="0" fontId="2" fillId="11" borderId="3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64" fontId="2" fillId="0" borderId="48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2" fillId="22" borderId="5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3" borderId="47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26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 vertical="center" wrapText="1"/>
    </xf>
    <xf numFmtId="0" fontId="2" fillId="22" borderId="5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 wrapText="1"/>
    </xf>
    <xf numFmtId="0" fontId="2" fillId="16" borderId="54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5" borderId="5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6" borderId="55" xfId="0" applyFont="1" applyFill="1" applyBorder="1" applyAlignment="1">
      <alignment horizontal="center" vertical="center" wrapText="1"/>
    </xf>
    <xf numFmtId="0" fontId="2" fillId="15" borderId="47" xfId="0" applyFont="1" applyFill="1" applyBorder="1" applyAlignment="1">
      <alignment horizontal="center" vertical="center" wrapText="1"/>
    </xf>
    <xf numFmtId="0" fontId="2" fillId="10" borderId="56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 wrapText="1"/>
    </xf>
    <xf numFmtId="0" fontId="2" fillId="10" borderId="5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16" borderId="56" xfId="0" applyFont="1" applyFill="1" applyBorder="1" applyAlignment="1">
      <alignment horizontal="center" vertical="center" wrapText="1"/>
    </xf>
    <xf numFmtId="0" fontId="2" fillId="10" borderId="53" xfId="0" applyFont="1" applyFill="1" applyBorder="1" applyAlignment="1">
      <alignment horizontal="center" vertical="center" wrapText="1"/>
    </xf>
    <xf numFmtId="0" fontId="2" fillId="10" borderId="55" xfId="0" applyFont="1" applyFill="1" applyBorder="1" applyAlignment="1">
      <alignment horizontal="center" vertical="center" wrapText="1"/>
    </xf>
    <xf numFmtId="0" fontId="2" fillId="11" borderId="56" xfId="0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 wrapText="1"/>
    </xf>
    <xf numFmtId="0" fontId="2" fillId="10" borderId="47" xfId="0" applyFont="1" applyFill="1" applyBorder="1" applyAlignment="1">
      <alignment horizontal="center" vertical="center" wrapText="1"/>
    </xf>
    <xf numFmtId="0" fontId="2" fillId="15" borderId="53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15" borderId="56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15" borderId="54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1" borderId="57" xfId="0" applyFont="1" applyFill="1" applyBorder="1" applyAlignment="1">
      <alignment horizontal="center" vertical="center" wrapText="1"/>
    </xf>
    <xf numFmtId="0" fontId="2" fillId="16" borderId="50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0" fontId="2" fillId="10" borderId="50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3" borderId="55" xfId="0" applyFont="1" applyFill="1" applyBorder="1" applyAlignment="1">
      <alignment horizontal="center" vertical="center" wrapText="1"/>
    </xf>
    <xf numFmtId="0" fontId="2" fillId="22" borderId="55" xfId="0" applyFont="1" applyFill="1" applyBorder="1" applyAlignment="1">
      <alignment horizontal="center" vertical="center" wrapText="1"/>
    </xf>
    <xf numFmtId="0" fontId="2" fillId="8" borderId="56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2" fillId="8" borderId="53" xfId="0" applyFont="1" applyFill="1" applyBorder="1" applyAlignment="1">
      <alignment horizontal="center" vertical="center" wrapText="1"/>
    </xf>
    <xf numFmtId="0" fontId="2" fillId="26" borderId="54" xfId="0" applyFont="1" applyFill="1" applyBorder="1" applyAlignment="1">
      <alignment horizontal="center" vertical="center" wrapText="1"/>
    </xf>
    <xf numFmtId="0" fontId="2" fillId="8" borderId="55" xfId="0" applyFont="1" applyFill="1" applyBorder="1" applyAlignment="1">
      <alignment horizontal="center" vertical="center" wrapText="1"/>
    </xf>
    <xf numFmtId="0" fontId="2" fillId="22" borderId="56" xfId="0" applyFont="1" applyFill="1" applyBorder="1" applyAlignment="1">
      <alignment horizontal="center" vertical="center" wrapText="1"/>
    </xf>
    <xf numFmtId="0" fontId="2" fillId="20" borderId="53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/>
    </xf>
    <xf numFmtId="0" fontId="2" fillId="20" borderId="56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164" fontId="6" fillId="0" borderId="51" xfId="0" applyNumberFormat="1" applyFont="1" applyBorder="1" applyAlignment="1">
      <alignment horizontal="center" vertical="center"/>
    </xf>
    <xf numFmtId="164" fontId="6" fillId="0" borderId="52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2" fillId="23" borderId="53" xfId="0" applyFont="1" applyFill="1" applyBorder="1" applyAlignment="1">
      <alignment horizontal="center" vertical="center" wrapText="1"/>
    </xf>
    <xf numFmtId="0" fontId="2" fillId="22" borderId="47" xfId="0" applyFont="1" applyFill="1" applyBorder="1" applyAlignment="1">
      <alignment horizontal="center" vertical="center" wrapText="1"/>
    </xf>
    <xf numFmtId="0" fontId="2" fillId="23" borderId="56" xfId="0" applyFont="1" applyFill="1" applyBorder="1" applyAlignment="1">
      <alignment horizontal="center" vertical="center" wrapText="1"/>
    </xf>
    <xf numFmtId="0" fontId="2" fillId="26" borderId="53" xfId="0" applyFont="1" applyFill="1" applyBorder="1" applyAlignment="1">
      <alignment horizontal="center" vertical="center" wrapText="1"/>
    </xf>
    <xf numFmtId="0" fontId="2" fillId="26" borderId="55" xfId="0" applyFont="1" applyFill="1" applyBorder="1" applyAlignment="1">
      <alignment horizontal="center" vertical="center" wrapText="1"/>
    </xf>
    <xf numFmtId="0" fontId="2" fillId="22" borderId="5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23" borderId="5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/>
    </xf>
    <xf numFmtId="0" fontId="2" fillId="11" borderId="5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26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 wrapText="1"/>
    </xf>
    <xf numFmtId="0" fontId="13" fillId="23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" fillId="16" borderId="53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center" vertical="center"/>
    </xf>
    <xf numFmtId="166" fontId="6" fillId="10" borderId="0" xfId="0" applyNumberFormat="1" applyFont="1" applyFill="1" applyAlignment="1">
      <alignment horizontal="center" vertical="center"/>
    </xf>
    <xf numFmtId="166" fontId="6" fillId="19" borderId="0" xfId="0" applyNumberFormat="1" applyFont="1" applyFill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16" borderId="2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109A77C6-8C11-4490-A32F-3515B08A93F6}"/>
    <cellStyle name="Normal 3" xfId="1" xr:uid="{3B531205-A053-4F2A-B589-5DFB388E375B}"/>
  </cellStyles>
  <dxfs count="0"/>
  <tableStyles count="0" defaultTableStyle="TableStyleMedium2" defaultPivotStyle="PivotStyleLight16"/>
  <colors>
    <mruColors>
      <color rgb="FFA568D2"/>
      <color rgb="FFFF00FF"/>
      <color rgb="FF9900FF"/>
      <color rgb="FFFF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ali.b.storm@gmail.com" TargetMode="External"/><Relationship Id="rId13" Type="http://schemas.openxmlformats.org/officeDocument/2006/relationships/hyperlink" Target="mailto:bbayliss92@gmail.com" TargetMode="External"/><Relationship Id="rId18" Type="http://schemas.openxmlformats.org/officeDocument/2006/relationships/hyperlink" Target="mailto:terrijo21@hotmail.com" TargetMode="External"/><Relationship Id="rId26" Type="http://schemas.openxmlformats.org/officeDocument/2006/relationships/hyperlink" Target="mailto:nanderson@york.edu" TargetMode="External"/><Relationship Id="rId3" Type="http://schemas.openxmlformats.org/officeDocument/2006/relationships/hyperlink" Target="mailto:genesislaursen@gmail.com" TargetMode="External"/><Relationship Id="rId21" Type="http://schemas.openxmlformats.org/officeDocument/2006/relationships/hyperlink" Target="mailto:csalmon03@gmail.com" TargetMode="External"/><Relationship Id="rId7" Type="http://schemas.openxmlformats.org/officeDocument/2006/relationships/hyperlink" Target="mailto:albano.e0617@gmail.com" TargetMode="External"/><Relationship Id="rId12" Type="http://schemas.openxmlformats.org/officeDocument/2006/relationships/hyperlink" Target="mailto:thielaimee@gmailcom" TargetMode="External"/><Relationship Id="rId17" Type="http://schemas.openxmlformats.org/officeDocument/2006/relationships/hyperlink" Target="mailto:akjosc2009@yahoo.com" TargetMode="External"/><Relationship Id="rId25" Type="http://schemas.openxmlformats.org/officeDocument/2006/relationships/hyperlink" Target="mailto:Carrie_Steinke@yahoo.com" TargetMode="External"/><Relationship Id="rId2" Type="http://schemas.openxmlformats.org/officeDocument/2006/relationships/hyperlink" Target="mailto:mikerabe20@gmail.com" TargetMode="External"/><Relationship Id="rId16" Type="http://schemas.openxmlformats.org/officeDocument/2006/relationships/hyperlink" Target="mailto:courtneymaupin@hotmail.com" TargetMode="External"/><Relationship Id="rId20" Type="http://schemas.openxmlformats.org/officeDocument/2006/relationships/hyperlink" Target="mailto:belle_horses@hotmail.com" TargetMode="External"/><Relationship Id="rId1" Type="http://schemas.openxmlformats.org/officeDocument/2006/relationships/hyperlink" Target="mailto:seifchri@gmail.com" TargetMode="External"/><Relationship Id="rId6" Type="http://schemas.openxmlformats.org/officeDocument/2006/relationships/hyperlink" Target="mailto:beauvais_23@hotmail.com" TargetMode="External"/><Relationship Id="rId11" Type="http://schemas.openxmlformats.org/officeDocument/2006/relationships/hyperlink" Target="mailto:kali.b.storm@gmail.com" TargetMode="External"/><Relationship Id="rId24" Type="http://schemas.openxmlformats.org/officeDocument/2006/relationships/hyperlink" Target="mailto:jewelltj1995@gmail.com" TargetMode="External"/><Relationship Id="rId5" Type="http://schemas.openxmlformats.org/officeDocument/2006/relationships/hyperlink" Target="mailto:taddsolomonson@gmail.com" TargetMode="External"/><Relationship Id="rId15" Type="http://schemas.openxmlformats.org/officeDocument/2006/relationships/hyperlink" Target="mailto:Linnydee@gmail.com" TargetMode="External"/><Relationship Id="rId23" Type="http://schemas.openxmlformats.org/officeDocument/2006/relationships/hyperlink" Target="mailto:somers378@gmail.com" TargetMode="External"/><Relationship Id="rId10" Type="http://schemas.openxmlformats.org/officeDocument/2006/relationships/hyperlink" Target="mailto:courtneymaupin@hotmail.com" TargetMode="External"/><Relationship Id="rId19" Type="http://schemas.openxmlformats.org/officeDocument/2006/relationships/hyperlink" Target="mailto:chris.sorensen792@yahoo.com" TargetMode="External"/><Relationship Id="rId4" Type="http://schemas.openxmlformats.org/officeDocument/2006/relationships/hyperlink" Target="mailto:taddsolomonson@gmail.com" TargetMode="External"/><Relationship Id="rId9" Type="http://schemas.openxmlformats.org/officeDocument/2006/relationships/hyperlink" Target="mailto:daynakrolak@gmail.com" TargetMode="External"/><Relationship Id="rId14" Type="http://schemas.openxmlformats.org/officeDocument/2006/relationships/hyperlink" Target="mailto:piemonte1985@gmail.com" TargetMode="External"/><Relationship Id="rId22" Type="http://schemas.openxmlformats.org/officeDocument/2006/relationships/hyperlink" Target="mailto:sarah.enslin@outlook.com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2691-BFB7-4C2F-BE91-40062DF8A8C0}">
  <sheetPr>
    <pageSetUpPr fitToPage="1"/>
  </sheetPr>
  <dimension ref="A1:BZ98"/>
  <sheetViews>
    <sheetView topLeftCell="A30" zoomScale="55" zoomScaleNormal="55" workbookViewId="0">
      <pane xSplit="8" topLeftCell="I1" activePane="topRight" state="frozen"/>
      <selection activeCell="A20" sqref="A20"/>
      <selection pane="topRight" activeCell="J60" sqref="J60:AQ63"/>
    </sheetView>
  </sheetViews>
  <sheetFormatPr defaultColWidth="9.1796875" defaultRowHeight="14.5" x14ac:dyDescent="0.35"/>
  <cols>
    <col min="1" max="1" width="26.54296875" style="12" bestFit="1" customWidth="1"/>
    <col min="2" max="2" width="12.81640625" style="7" customWidth="1"/>
    <col min="3" max="3" width="25.1796875" style="12" customWidth="1"/>
    <col min="4" max="4" width="11.1796875" style="7" customWidth="1"/>
    <col min="5" max="6" width="4.1796875" style="7" customWidth="1"/>
    <col min="7" max="7" width="6.453125" style="7" customWidth="1"/>
    <col min="8" max="8" width="11.453125" style="9" customWidth="1"/>
    <col min="9" max="9" width="5.81640625" style="7" customWidth="1"/>
    <col min="10" max="10" width="10.54296875" style="7" customWidth="1"/>
    <col min="11" max="11" width="17.81640625" style="7" customWidth="1"/>
    <col min="12" max="12" width="15" style="7" customWidth="1"/>
    <col min="13" max="13" width="20.81640625" style="7" customWidth="1"/>
    <col min="14" max="14" width="2.1796875" style="7" customWidth="1"/>
    <col min="15" max="15" width="10.54296875" style="7" customWidth="1"/>
    <col min="16" max="17" width="22.453125" style="7" customWidth="1"/>
    <col min="18" max="18" width="21.81640625" style="7" customWidth="1"/>
    <col min="19" max="19" width="2" style="7" customWidth="1"/>
    <col min="20" max="20" width="10.54296875" style="7" customWidth="1"/>
    <col min="21" max="21" width="23.81640625" style="7" customWidth="1"/>
    <col min="22" max="22" width="13.1796875" style="7" customWidth="1"/>
    <col min="23" max="23" width="20.1796875" style="7" customWidth="1"/>
    <col min="24" max="24" width="1.81640625" style="7" customWidth="1"/>
    <col min="25" max="25" width="10.54296875" style="7" customWidth="1"/>
    <col min="26" max="26" width="12.1796875" style="7" customWidth="1"/>
    <col min="27" max="27" width="11.54296875" style="7" customWidth="1"/>
    <col min="28" max="28" width="18.81640625" style="7" customWidth="1"/>
    <col min="29" max="29" width="2" style="7" customWidth="1"/>
    <col min="30" max="30" width="10.54296875" style="7" customWidth="1"/>
    <col min="31" max="31" width="15.81640625" style="7" customWidth="1"/>
    <col min="32" max="32" width="11.54296875" style="7" customWidth="1"/>
    <col min="33" max="33" width="21.1796875" style="7" customWidth="1"/>
    <col min="34" max="34" width="1.1796875" style="7" customWidth="1"/>
    <col min="35" max="35" width="10.54296875" style="7" customWidth="1"/>
    <col min="36" max="37" width="11.81640625" style="7" customWidth="1"/>
    <col min="38" max="38" width="17.54296875" style="12" customWidth="1"/>
    <col min="39" max="39" width="2" style="7" customWidth="1"/>
    <col min="40" max="40" width="10.54296875" style="7" customWidth="1"/>
    <col min="41" max="42" width="13.453125" style="7" customWidth="1"/>
    <col min="43" max="43" width="23.54296875" style="7" customWidth="1"/>
    <col min="44" max="44" width="5.81640625" style="7" customWidth="1"/>
    <col min="45" max="45" width="11.1796875" style="7" customWidth="1"/>
    <col min="46" max="47" width="16.54296875" style="7" customWidth="1"/>
    <col min="48" max="48" width="15.1796875" style="7" customWidth="1"/>
    <col min="49" max="49" width="11.1796875" style="7" customWidth="1"/>
    <col min="50" max="50" width="12.1796875" style="7" customWidth="1"/>
    <col min="51" max="51" width="13.54296875" style="7" customWidth="1"/>
    <col min="52" max="52" width="11.54296875" style="7" customWidth="1"/>
    <col min="53" max="53" width="12.453125" style="7" customWidth="1"/>
    <col min="54" max="54" width="13.1796875" style="7" customWidth="1"/>
    <col min="55" max="55" width="12.81640625" style="7" customWidth="1"/>
    <col min="56" max="56" width="10.54296875" style="7" customWidth="1"/>
    <col min="57" max="58" width="10.81640625" style="7" bestFit="1" customWidth="1"/>
    <col min="59" max="59" width="11.453125" style="7" bestFit="1" customWidth="1"/>
    <col min="60" max="60" width="10" style="7" bestFit="1" customWidth="1"/>
    <col min="61" max="61" width="14.90625" style="7" customWidth="1"/>
    <col min="62" max="62" width="11.1796875" style="7" bestFit="1" customWidth="1"/>
    <col min="63" max="63" width="6.81640625" style="7" bestFit="1" customWidth="1"/>
    <col min="64" max="64" width="9.453125" style="7" bestFit="1" customWidth="1"/>
    <col min="65" max="74" width="26.81640625" style="7" customWidth="1"/>
    <col min="75" max="16384" width="9.1796875" style="7"/>
  </cols>
  <sheetData>
    <row r="1" spans="1:77" x14ac:dyDescent="0.35">
      <c r="H1" s="7" t="s">
        <v>47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7" t="s">
        <v>47</v>
      </c>
      <c r="V1" s="9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7" t="s">
        <v>47</v>
      </c>
      <c r="AK1" s="9"/>
      <c r="AL1" s="8"/>
      <c r="AM1" s="10"/>
      <c r="AN1" s="8"/>
      <c r="AO1" s="8"/>
      <c r="AP1" s="8"/>
      <c r="AS1" s="8"/>
    </row>
    <row r="2" spans="1:77" x14ac:dyDescent="0.35">
      <c r="G2" s="8"/>
      <c r="H2" s="11" t="s">
        <v>4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1" t="s">
        <v>4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11" t="s">
        <v>4</v>
      </c>
      <c r="AK2" s="8"/>
      <c r="AL2" s="10"/>
      <c r="AM2" s="8"/>
      <c r="AN2" s="8"/>
      <c r="AO2" s="8"/>
      <c r="AR2" s="8"/>
    </row>
    <row r="3" spans="1:77" x14ac:dyDescent="0.35">
      <c r="G3" s="8"/>
      <c r="H3" s="11" t="s">
        <v>5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1" t="s">
        <v>5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11" t="s">
        <v>5</v>
      </c>
      <c r="AK3" s="8"/>
      <c r="AL3" s="10"/>
      <c r="AM3" s="8"/>
      <c r="AN3" s="8"/>
      <c r="AO3" s="8"/>
      <c r="AR3" s="8"/>
      <c r="BD3" s="8"/>
      <c r="BE3" s="8"/>
      <c r="BF3" s="8"/>
      <c r="BG3" s="8"/>
      <c r="BH3" s="8"/>
      <c r="BI3" s="8"/>
    </row>
    <row r="4" spans="1:77" x14ac:dyDescent="0.35">
      <c r="G4" s="8"/>
      <c r="H4" s="11" t="s">
        <v>41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1" t="s">
        <v>41</v>
      </c>
      <c r="V4" s="8"/>
      <c r="W4" s="8"/>
      <c r="X4" s="8"/>
      <c r="Y4" s="8"/>
      <c r="Z4" s="8"/>
      <c r="AA4" s="8"/>
      <c r="AB4" s="8"/>
      <c r="AC4" s="8"/>
      <c r="AH4" s="8"/>
      <c r="AI4" s="8"/>
      <c r="AJ4" s="11" t="s">
        <v>41</v>
      </c>
      <c r="AK4" s="8"/>
      <c r="AL4" s="10"/>
      <c r="AM4" s="8"/>
      <c r="AN4" s="8"/>
      <c r="AO4" s="8"/>
      <c r="AR4" s="8"/>
      <c r="BD4" s="8"/>
      <c r="BE4" s="8"/>
      <c r="BF4" s="8"/>
      <c r="BG4" s="8"/>
      <c r="BH4" s="8"/>
      <c r="BI4" s="8"/>
    </row>
    <row r="5" spans="1:77" x14ac:dyDescent="0.35">
      <c r="B5" s="8">
        <v>17</v>
      </c>
      <c r="G5" s="29">
        <f>SUM(F7:G21)/2</f>
        <v>40</v>
      </c>
      <c r="H5" s="11" t="s">
        <v>18</v>
      </c>
      <c r="I5" s="8"/>
      <c r="J5" s="8" t="s">
        <v>6</v>
      </c>
      <c r="K5" s="8"/>
      <c r="L5" s="8">
        <v>6</v>
      </c>
      <c r="M5" s="8"/>
      <c r="N5" s="8"/>
      <c r="O5" s="8"/>
      <c r="P5" s="8"/>
      <c r="Q5" s="8">
        <f>Q19+L5</f>
        <v>12</v>
      </c>
      <c r="S5" s="8"/>
      <c r="V5" s="8">
        <f>V19+Q5</f>
        <v>18</v>
      </c>
      <c r="X5" s="8"/>
      <c r="AA5" s="8">
        <f>AA19+V5</f>
        <v>23</v>
      </c>
      <c r="AC5" s="8"/>
      <c r="AF5" s="8">
        <f>AF19+AA5</f>
        <v>29</v>
      </c>
      <c r="AH5" s="8"/>
      <c r="AK5" s="8">
        <f>AK19+AF5</f>
        <v>34</v>
      </c>
      <c r="AM5" s="8"/>
      <c r="AP5" s="8">
        <f>AP19+AK5</f>
        <v>40</v>
      </c>
      <c r="AR5" s="8"/>
      <c r="BD5" s="8"/>
      <c r="BE5" s="8"/>
      <c r="BF5" s="8"/>
      <c r="BG5" s="8"/>
      <c r="BH5" s="8"/>
      <c r="BI5" s="8"/>
      <c r="BK5" s="8"/>
    </row>
    <row r="6" spans="1:77" s="8" customFormat="1" ht="69.5" thickBot="1" x14ac:dyDescent="0.4">
      <c r="A6" s="10" t="s">
        <v>12</v>
      </c>
      <c r="B6" s="8" t="s">
        <v>16</v>
      </c>
      <c r="C6" s="10" t="s">
        <v>17</v>
      </c>
      <c r="D6" s="8" t="s">
        <v>6</v>
      </c>
      <c r="E6" s="13" t="s">
        <v>44</v>
      </c>
      <c r="F6" s="13" t="s">
        <v>8</v>
      </c>
      <c r="G6" s="13" t="s">
        <v>9</v>
      </c>
      <c r="H6" s="8" t="s">
        <v>10</v>
      </c>
      <c r="J6" s="75" t="s">
        <v>11</v>
      </c>
      <c r="K6" s="462">
        <v>46137</v>
      </c>
      <c r="L6" s="462"/>
      <c r="M6" s="75" t="s">
        <v>3</v>
      </c>
      <c r="O6" s="75" t="s">
        <v>11</v>
      </c>
      <c r="P6" s="462">
        <v>46144</v>
      </c>
      <c r="Q6" s="462"/>
      <c r="R6" s="75" t="s">
        <v>3</v>
      </c>
      <c r="T6" s="75" t="s">
        <v>11</v>
      </c>
      <c r="U6" s="462">
        <v>46151</v>
      </c>
      <c r="V6" s="462"/>
      <c r="W6" s="75" t="s">
        <v>3</v>
      </c>
      <c r="Y6" s="75" t="s">
        <v>11</v>
      </c>
      <c r="Z6" s="461">
        <v>46158</v>
      </c>
      <c r="AA6" s="461"/>
      <c r="AB6" s="75" t="s">
        <v>3</v>
      </c>
      <c r="AD6" s="75" t="s">
        <v>11</v>
      </c>
      <c r="AE6" s="461">
        <v>46172</v>
      </c>
      <c r="AF6" s="461"/>
      <c r="AG6" s="75" t="s">
        <v>3</v>
      </c>
      <c r="AI6" s="75" t="s">
        <v>11</v>
      </c>
      <c r="AJ6" s="461">
        <v>46179</v>
      </c>
      <c r="AK6" s="461"/>
      <c r="AL6" s="78" t="s">
        <v>3</v>
      </c>
      <c r="AN6" s="75" t="s">
        <v>11</v>
      </c>
      <c r="AO6" s="461">
        <v>46186</v>
      </c>
      <c r="AP6" s="461"/>
      <c r="AQ6" s="75" t="s">
        <v>3</v>
      </c>
      <c r="AS6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</row>
    <row r="7" spans="1:77" s="8" customFormat="1" ht="27" customHeight="1" x14ac:dyDescent="0.35">
      <c r="A7" s="209" t="s">
        <v>105</v>
      </c>
      <c r="B7" s="126" t="s">
        <v>107</v>
      </c>
      <c r="C7" s="210"/>
      <c r="D7" s="126" t="s">
        <v>107</v>
      </c>
      <c r="E7" s="126"/>
      <c r="F7" s="126"/>
      <c r="G7" s="126">
        <v>1</v>
      </c>
      <c r="H7" s="127"/>
      <c r="I7" s="7"/>
      <c r="J7" s="172">
        <v>0.375</v>
      </c>
      <c r="K7" s="126" t="s">
        <v>28</v>
      </c>
      <c r="L7" s="315" t="s">
        <v>110</v>
      </c>
      <c r="M7" s="73" t="s">
        <v>54</v>
      </c>
      <c r="O7" s="172">
        <v>0.375</v>
      </c>
      <c r="P7" s="138" t="s">
        <v>30</v>
      </c>
      <c r="Q7" s="152" t="s">
        <v>29</v>
      </c>
      <c r="R7" s="73" t="s">
        <v>59</v>
      </c>
      <c r="T7" s="172">
        <v>0.375</v>
      </c>
      <c r="U7" s="154" t="s">
        <v>32</v>
      </c>
      <c r="V7" s="126" t="s">
        <v>28</v>
      </c>
      <c r="W7" s="73" t="s">
        <v>59</v>
      </c>
      <c r="Y7" s="172">
        <v>0.375</v>
      </c>
      <c r="Z7" s="138" t="s">
        <v>30</v>
      </c>
      <c r="AA7" s="136" t="s">
        <v>34</v>
      </c>
      <c r="AB7" s="73" t="s">
        <v>59</v>
      </c>
      <c r="AD7" s="172">
        <v>0.375</v>
      </c>
      <c r="AE7" s="145" t="s">
        <v>35</v>
      </c>
      <c r="AF7" s="126" t="s">
        <v>28</v>
      </c>
      <c r="AG7" s="73" t="s">
        <v>58</v>
      </c>
      <c r="AI7" s="172">
        <v>0.375</v>
      </c>
      <c r="AJ7" s="178" t="s">
        <v>32</v>
      </c>
      <c r="AK7" s="181" t="s">
        <v>34</v>
      </c>
      <c r="AL7" s="73" t="s">
        <v>59</v>
      </c>
      <c r="AN7" s="172">
        <v>0.375</v>
      </c>
      <c r="AO7" s="183" t="s">
        <v>111</v>
      </c>
      <c r="AP7" s="123" t="s">
        <v>28</v>
      </c>
      <c r="AQ7" s="73" t="s">
        <v>170</v>
      </c>
      <c r="AT7" s="240" t="s">
        <v>107</v>
      </c>
      <c r="AU7" s="241" t="s">
        <v>108</v>
      </c>
      <c r="AV7" s="241" t="s">
        <v>109</v>
      </c>
      <c r="AW7" s="241" t="s">
        <v>110</v>
      </c>
      <c r="AX7" s="241" t="s">
        <v>28</v>
      </c>
      <c r="AY7" s="242" t="s">
        <v>29</v>
      </c>
      <c r="AZ7" s="243" t="s">
        <v>111</v>
      </c>
      <c r="BA7" s="227" t="s">
        <v>27</v>
      </c>
      <c r="BB7" s="244" t="s">
        <v>26</v>
      </c>
      <c r="BC7" s="245" t="s">
        <v>34</v>
      </c>
      <c r="BD7" s="246" t="s">
        <v>35</v>
      </c>
      <c r="BE7" s="247" t="s">
        <v>114</v>
      </c>
      <c r="BF7" s="248" t="s">
        <v>30</v>
      </c>
      <c r="BG7" s="249" t="s">
        <v>31</v>
      </c>
      <c r="BH7" s="250" t="s">
        <v>32</v>
      </c>
      <c r="BJ7" s="54">
        <f>SUM(BJ8:BJ18)</f>
        <v>40</v>
      </c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</row>
    <row r="8" spans="1:77" s="8" customFormat="1" ht="27" customHeight="1" thickBot="1" x14ac:dyDescent="0.4">
      <c r="A8" s="212" t="s">
        <v>106</v>
      </c>
      <c r="B8" s="14" t="s">
        <v>108</v>
      </c>
      <c r="C8" s="213"/>
      <c r="D8" s="14" t="s">
        <v>108</v>
      </c>
      <c r="E8" s="14"/>
      <c r="F8" s="14"/>
      <c r="G8" s="14">
        <v>1</v>
      </c>
      <c r="H8" s="129"/>
      <c r="I8" s="7"/>
      <c r="J8" s="173">
        <v>0.4375</v>
      </c>
      <c r="K8" s="148" t="s">
        <v>29</v>
      </c>
      <c r="L8" s="146" t="s">
        <v>34</v>
      </c>
      <c r="M8" s="174" t="s">
        <v>54</v>
      </c>
      <c r="O8" s="175">
        <v>0.4375</v>
      </c>
      <c r="P8" s="144" t="s">
        <v>31</v>
      </c>
      <c r="Q8" s="200" t="s">
        <v>111</v>
      </c>
      <c r="R8" s="74" t="s">
        <v>59</v>
      </c>
      <c r="T8" s="179">
        <v>0.4375</v>
      </c>
      <c r="U8" s="132" t="s">
        <v>108</v>
      </c>
      <c r="V8" s="144" t="s">
        <v>31</v>
      </c>
      <c r="W8" s="74" t="s">
        <v>59</v>
      </c>
      <c r="Y8" s="175">
        <v>0.4375</v>
      </c>
      <c r="Z8" s="144" t="s">
        <v>31</v>
      </c>
      <c r="AA8" s="221" t="s">
        <v>27</v>
      </c>
      <c r="AB8" s="74" t="s">
        <v>59</v>
      </c>
      <c r="AD8" s="175">
        <v>0.4375</v>
      </c>
      <c r="AE8" s="146" t="s">
        <v>34</v>
      </c>
      <c r="AF8" s="333" t="s">
        <v>26</v>
      </c>
      <c r="AG8" s="74" t="s">
        <v>58</v>
      </c>
      <c r="AI8" s="175">
        <v>0.4375</v>
      </c>
      <c r="AJ8" s="182" t="s">
        <v>32</v>
      </c>
      <c r="AK8" s="130" t="s">
        <v>111</v>
      </c>
      <c r="AL8" s="74" t="s">
        <v>59</v>
      </c>
      <c r="AN8" s="175">
        <v>0.4375</v>
      </c>
      <c r="AO8" s="221" t="s">
        <v>27</v>
      </c>
      <c r="AP8" s="310" t="s">
        <v>34</v>
      </c>
      <c r="AQ8" s="170" t="s">
        <v>170</v>
      </c>
      <c r="AS8" s="101" t="s">
        <v>28</v>
      </c>
      <c r="AT8" s="102">
        <v>1</v>
      </c>
      <c r="AU8" s="102"/>
      <c r="AV8" s="102"/>
      <c r="AW8" s="102"/>
      <c r="AX8" s="49"/>
      <c r="AY8" s="49"/>
      <c r="AZ8" s="49">
        <v>1</v>
      </c>
      <c r="BA8" s="49"/>
      <c r="BB8" s="49"/>
      <c r="BC8" s="49">
        <v>1</v>
      </c>
      <c r="BD8" s="49">
        <v>1</v>
      </c>
      <c r="BE8" s="49"/>
      <c r="BF8" s="49"/>
      <c r="BG8" s="49"/>
      <c r="BH8" s="102">
        <v>1</v>
      </c>
      <c r="BI8" s="111" t="s">
        <v>28</v>
      </c>
      <c r="BJ8" s="56">
        <f>SUM(AT8:BH8)</f>
        <v>5</v>
      </c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</row>
    <row r="9" spans="1:77" s="8" customFormat="1" ht="27" customHeight="1" thickBot="1" x14ac:dyDescent="0.4">
      <c r="A9" s="212" t="s">
        <v>118</v>
      </c>
      <c r="B9" s="14" t="s">
        <v>109</v>
      </c>
      <c r="C9" s="213"/>
      <c r="D9" s="14" t="s">
        <v>109</v>
      </c>
      <c r="E9" s="14"/>
      <c r="F9" s="14"/>
      <c r="G9" s="14">
        <v>1</v>
      </c>
      <c r="H9" s="129"/>
      <c r="I9" s="7"/>
      <c r="J9" s="172">
        <v>0.375</v>
      </c>
      <c r="K9" s="214" t="s">
        <v>27</v>
      </c>
      <c r="L9" s="138" t="s">
        <v>30</v>
      </c>
      <c r="M9" s="73" t="s">
        <v>170</v>
      </c>
      <c r="O9" s="172">
        <v>0.375</v>
      </c>
      <c r="P9" s="145" t="s">
        <v>35</v>
      </c>
      <c r="Q9" s="214" t="s">
        <v>27</v>
      </c>
      <c r="R9" s="73" t="s">
        <v>58</v>
      </c>
      <c r="T9" s="172">
        <v>0.375</v>
      </c>
      <c r="U9" s="220" t="s">
        <v>26</v>
      </c>
      <c r="V9" s="145" t="s">
        <v>35</v>
      </c>
      <c r="W9" s="180" t="s">
        <v>170</v>
      </c>
      <c r="Y9" s="177">
        <v>0.375</v>
      </c>
      <c r="Z9" s="140" t="s">
        <v>114</v>
      </c>
      <c r="AA9" s="157" t="s">
        <v>26</v>
      </c>
      <c r="AB9" s="435" t="s">
        <v>58</v>
      </c>
      <c r="AD9" s="179">
        <v>0.375</v>
      </c>
      <c r="AE9" s="214" t="s">
        <v>27</v>
      </c>
      <c r="AF9" s="79" t="s">
        <v>31</v>
      </c>
      <c r="AG9" s="77" t="s">
        <v>170</v>
      </c>
      <c r="AI9" s="175">
        <v>0.375</v>
      </c>
      <c r="AJ9" s="224" t="s">
        <v>26</v>
      </c>
      <c r="AK9" s="225" t="s">
        <v>30</v>
      </c>
      <c r="AL9" s="74" t="s">
        <v>170</v>
      </c>
      <c r="AN9" s="172">
        <v>0.375</v>
      </c>
      <c r="AO9" s="168" t="s">
        <v>29</v>
      </c>
      <c r="AP9" s="178" t="s">
        <v>32</v>
      </c>
      <c r="AQ9" s="308" t="s">
        <v>54</v>
      </c>
      <c r="AS9" s="103" t="s">
        <v>29</v>
      </c>
      <c r="AT9" s="104"/>
      <c r="AU9" s="104"/>
      <c r="AV9" s="104">
        <v>1</v>
      </c>
      <c r="AW9" s="104"/>
      <c r="AX9" s="50"/>
      <c r="AY9" s="50"/>
      <c r="AZ9" s="50"/>
      <c r="BA9" s="50">
        <v>1</v>
      </c>
      <c r="BB9" s="50"/>
      <c r="BC9" s="50">
        <v>1</v>
      </c>
      <c r="BD9" s="50"/>
      <c r="BE9" s="50">
        <v>1</v>
      </c>
      <c r="BF9" s="50">
        <v>1</v>
      </c>
      <c r="BG9" s="50"/>
      <c r="BH9" s="104">
        <v>1</v>
      </c>
      <c r="BI9" s="28" t="s">
        <v>29</v>
      </c>
      <c r="BJ9" s="56">
        <f t="shared" ref="BJ9:BJ18" si="0">SUM(AT9:BH9)</f>
        <v>6</v>
      </c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</row>
    <row r="10" spans="1:77" s="8" customFormat="1" ht="27" customHeight="1" thickBot="1" x14ac:dyDescent="0.4">
      <c r="A10" s="211"/>
      <c r="B10" s="133" t="s">
        <v>110</v>
      </c>
      <c r="C10" s="133"/>
      <c r="D10" s="133" t="s">
        <v>110</v>
      </c>
      <c r="E10" s="133"/>
      <c r="F10" s="133"/>
      <c r="G10" s="133">
        <v>1</v>
      </c>
      <c r="H10" s="134"/>
      <c r="J10" s="179">
        <v>0.4375</v>
      </c>
      <c r="K10" s="216" t="s">
        <v>26</v>
      </c>
      <c r="L10" s="217" t="s">
        <v>31</v>
      </c>
      <c r="M10" s="77" t="s">
        <v>170</v>
      </c>
      <c r="N10" s="7"/>
      <c r="O10" s="179">
        <v>0.4375</v>
      </c>
      <c r="P10" s="151" t="s">
        <v>34</v>
      </c>
      <c r="Q10" s="55" t="s">
        <v>109</v>
      </c>
      <c r="R10" s="74" t="s">
        <v>58</v>
      </c>
      <c r="T10" s="179">
        <v>0.4375</v>
      </c>
      <c r="U10" s="221" t="s">
        <v>27</v>
      </c>
      <c r="V10" s="148" t="s">
        <v>29</v>
      </c>
      <c r="W10" s="169" t="s">
        <v>170</v>
      </c>
      <c r="Y10" s="172">
        <v>0.375</v>
      </c>
      <c r="Z10" s="183" t="s">
        <v>111</v>
      </c>
      <c r="AA10" s="145" t="s">
        <v>35</v>
      </c>
      <c r="AB10" s="73" t="s">
        <v>170</v>
      </c>
      <c r="AD10" s="177">
        <v>0.375</v>
      </c>
      <c r="AE10" s="222" t="s">
        <v>29</v>
      </c>
      <c r="AF10" s="218" t="s">
        <v>107</v>
      </c>
      <c r="AG10" s="435" t="s">
        <v>54</v>
      </c>
      <c r="AI10" s="172">
        <v>0.375</v>
      </c>
      <c r="AJ10" s="223" t="s">
        <v>114</v>
      </c>
      <c r="AK10" s="226" t="s">
        <v>27</v>
      </c>
      <c r="AL10" s="73" t="s">
        <v>58</v>
      </c>
      <c r="AN10" s="175">
        <v>0.4375</v>
      </c>
      <c r="AO10" s="140" t="s">
        <v>114</v>
      </c>
      <c r="AP10" s="318" t="s">
        <v>29</v>
      </c>
      <c r="AQ10" s="309" t="s">
        <v>54</v>
      </c>
      <c r="AS10" s="200" t="s">
        <v>111</v>
      </c>
      <c r="AT10" s="51"/>
      <c r="AU10" s="51"/>
      <c r="AV10" s="51"/>
      <c r="AW10" s="51"/>
      <c r="AX10" s="51"/>
      <c r="AY10" s="51"/>
      <c r="AZ10" s="51"/>
      <c r="BA10" s="51"/>
      <c r="BB10" s="51"/>
      <c r="BC10" s="51">
        <v>1</v>
      </c>
      <c r="BD10" s="51">
        <v>1</v>
      </c>
      <c r="BE10" s="51">
        <v>1</v>
      </c>
      <c r="BF10" s="51">
        <v>1</v>
      </c>
      <c r="BG10" s="51">
        <v>1</v>
      </c>
      <c r="BH10" s="105">
        <v>2</v>
      </c>
      <c r="BI10" s="228" t="s">
        <v>111</v>
      </c>
      <c r="BJ10" s="56">
        <f t="shared" si="0"/>
        <v>7</v>
      </c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</row>
    <row r="11" spans="1:77" s="8" customFormat="1" ht="37.75" customHeight="1" thickBot="1" x14ac:dyDescent="0.4">
      <c r="A11" s="122" t="s">
        <v>54</v>
      </c>
      <c r="B11" s="123" t="s">
        <v>28</v>
      </c>
      <c r="C11" s="124" t="s">
        <v>104</v>
      </c>
      <c r="D11" s="123" t="s">
        <v>28</v>
      </c>
      <c r="E11" s="125">
        <v>2</v>
      </c>
      <c r="F11" s="125">
        <v>2</v>
      </c>
      <c r="G11" s="126">
        <v>3</v>
      </c>
      <c r="H11" s="127">
        <f>G11+F11</f>
        <v>5</v>
      </c>
      <c r="J11" s="175">
        <v>0.5</v>
      </c>
      <c r="K11" s="130" t="s">
        <v>111</v>
      </c>
      <c r="L11" s="140" t="s">
        <v>114</v>
      </c>
      <c r="M11" s="74" t="s">
        <v>170</v>
      </c>
      <c r="O11" s="177">
        <v>0.375</v>
      </c>
      <c r="P11" s="218" t="s">
        <v>28</v>
      </c>
      <c r="Q11" s="219" t="s">
        <v>114</v>
      </c>
      <c r="R11" s="156" t="s">
        <v>54</v>
      </c>
      <c r="T11" s="172">
        <v>0.375</v>
      </c>
      <c r="U11" s="136" t="s">
        <v>34</v>
      </c>
      <c r="V11" s="183" t="s">
        <v>111</v>
      </c>
      <c r="W11" s="73" t="s">
        <v>58</v>
      </c>
      <c r="Y11" s="175">
        <v>0.4375</v>
      </c>
      <c r="Z11" s="130" t="s">
        <v>111</v>
      </c>
      <c r="AA11" s="153" t="s">
        <v>32</v>
      </c>
      <c r="AB11" s="74" t="s">
        <v>170</v>
      </c>
      <c r="AD11" s="172">
        <v>0.375</v>
      </c>
      <c r="AE11" s="154" t="s">
        <v>32</v>
      </c>
      <c r="AF11" s="223" t="s">
        <v>114</v>
      </c>
      <c r="AG11" s="73" t="s">
        <v>59</v>
      </c>
      <c r="AI11" s="175">
        <v>0.4375</v>
      </c>
      <c r="AJ11" s="167" t="s">
        <v>35</v>
      </c>
      <c r="AK11" s="176" t="s">
        <v>31</v>
      </c>
      <c r="AL11" s="74" t="s">
        <v>58</v>
      </c>
      <c r="AN11" s="172">
        <v>0.375</v>
      </c>
      <c r="AO11" s="311" t="s">
        <v>31</v>
      </c>
      <c r="AP11" s="312" t="s">
        <v>26</v>
      </c>
      <c r="AQ11" s="73" t="s">
        <v>59</v>
      </c>
      <c r="AS11" s="214" t="s">
        <v>27</v>
      </c>
      <c r="AT11" s="229"/>
      <c r="AU11" s="229"/>
      <c r="AV11" s="229"/>
      <c r="AW11" s="229"/>
      <c r="AX11" s="229"/>
      <c r="AY11" s="229"/>
      <c r="AZ11" s="229"/>
      <c r="BA11" s="229"/>
      <c r="BB11" s="229"/>
      <c r="BC11" s="229">
        <v>1</v>
      </c>
      <c r="BD11" s="229">
        <v>1</v>
      </c>
      <c r="BE11" s="229">
        <v>1</v>
      </c>
      <c r="BF11" s="229">
        <v>1</v>
      </c>
      <c r="BG11" s="229">
        <v>1</v>
      </c>
      <c r="BH11" s="230">
        <v>1</v>
      </c>
      <c r="BI11" s="231" t="s">
        <v>27</v>
      </c>
      <c r="BJ11" s="56">
        <f t="shared" si="0"/>
        <v>6</v>
      </c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</row>
    <row r="12" spans="1:77" s="8" customFormat="1" ht="37.4" customHeight="1" thickBot="1" x14ac:dyDescent="0.4">
      <c r="A12" s="128" t="s">
        <v>55</v>
      </c>
      <c r="B12" s="195" t="s">
        <v>29</v>
      </c>
      <c r="C12" s="196" t="s">
        <v>104</v>
      </c>
      <c r="D12" s="195" t="s">
        <v>29</v>
      </c>
      <c r="E12" s="23">
        <v>2</v>
      </c>
      <c r="F12" s="23">
        <v>4</v>
      </c>
      <c r="G12" s="31">
        <v>2</v>
      </c>
      <c r="H12" s="197">
        <f>G12+F12</f>
        <v>6</v>
      </c>
      <c r="J12" s="177">
        <v>0.375</v>
      </c>
      <c r="K12" s="155" t="s">
        <v>35</v>
      </c>
      <c r="L12" s="142" t="s">
        <v>32</v>
      </c>
      <c r="M12" s="156" t="s">
        <v>58</v>
      </c>
      <c r="O12" s="177">
        <v>0.375</v>
      </c>
      <c r="P12" s="149" t="s">
        <v>26</v>
      </c>
      <c r="Q12" s="150" t="s">
        <v>32</v>
      </c>
      <c r="R12" s="156" t="s">
        <v>170</v>
      </c>
      <c r="T12" s="175">
        <v>0.4375</v>
      </c>
      <c r="U12" s="140" t="s">
        <v>114</v>
      </c>
      <c r="V12" s="147" t="s">
        <v>30</v>
      </c>
      <c r="W12" s="74" t="s">
        <v>58</v>
      </c>
      <c r="Y12" s="60" t="s">
        <v>7</v>
      </c>
      <c r="Z12" s="70" t="s">
        <v>28</v>
      </c>
      <c r="AA12" s="60"/>
      <c r="AB12" s="60" t="s">
        <v>121</v>
      </c>
      <c r="AD12" s="175">
        <v>0.4375</v>
      </c>
      <c r="AE12" s="147" t="s">
        <v>30</v>
      </c>
      <c r="AF12" s="130" t="s">
        <v>111</v>
      </c>
      <c r="AG12" s="74" t="s">
        <v>59</v>
      </c>
      <c r="AI12" s="60" t="s">
        <v>7</v>
      </c>
      <c r="AJ12" s="70" t="s">
        <v>28</v>
      </c>
      <c r="AK12" s="60"/>
      <c r="AL12" s="61"/>
      <c r="AN12" s="175">
        <v>0.4375</v>
      </c>
      <c r="AO12" s="313" t="s">
        <v>30</v>
      </c>
      <c r="AP12" s="167" t="s">
        <v>35</v>
      </c>
      <c r="AQ12" s="74" t="s">
        <v>59</v>
      </c>
      <c r="AS12" s="106" t="s">
        <v>26</v>
      </c>
      <c r="AT12" s="52"/>
      <c r="AU12" s="52"/>
      <c r="AV12" s="52"/>
      <c r="AW12" s="52"/>
      <c r="AX12" s="52"/>
      <c r="AY12" s="52"/>
      <c r="AZ12" s="52"/>
      <c r="BA12" s="52"/>
      <c r="BB12" s="52"/>
      <c r="BC12" s="52">
        <v>1</v>
      </c>
      <c r="BD12" s="52">
        <v>1</v>
      </c>
      <c r="BE12" s="52">
        <v>1</v>
      </c>
      <c r="BF12" s="52">
        <v>1</v>
      </c>
      <c r="BG12" s="52">
        <v>1</v>
      </c>
      <c r="BH12" s="158">
        <v>2</v>
      </c>
      <c r="BI12" s="232" t="s">
        <v>26</v>
      </c>
      <c r="BJ12" s="56">
        <f t="shared" si="0"/>
        <v>7</v>
      </c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</row>
    <row r="13" spans="1:77" s="8" customFormat="1" ht="34.4" customHeight="1" x14ac:dyDescent="0.35">
      <c r="A13" s="202" t="s">
        <v>170</v>
      </c>
      <c r="B13" s="162" t="s">
        <v>27</v>
      </c>
      <c r="C13" s="124" t="s">
        <v>103</v>
      </c>
      <c r="D13" s="162" t="s">
        <v>27</v>
      </c>
      <c r="E13" s="125"/>
      <c r="F13" s="125">
        <v>4</v>
      </c>
      <c r="G13" s="126">
        <v>3</v>
      </c>
      <c r="H13" s="135">
        <f t="shared" ref="H13:H23" si="1">G13+F13</f>
        <v>7</v>
      </c>
      <c r="Y13" s="60" t="s">
        <v>7</v>
      </c>
      <c r="Z13" s="65" t="s">
        <v>29</v>
      </c>
      <c r="AA13" s="60"/>
      <c r="AB13" s="61"/>
      <c r="AI13" s="60" t="s">
        <v>7</v>
      </c>
      <c r="AJ13" s="65" t="s">
        <v>29</v>
      </c>
      <c r="AK13" s="60"/>
      <c r="AL13" s="61"/>
      <c r="AS13" s="107" t="s">
        <v>34</v>
      </c>
      <c r="AT13" s="159">
        <v>0</v>
      </c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>
        <v>1</v>
      </c>
      <c r="BG13" s="159"/>
      <c r="BH13" s="159">
        <v>1</v>
      </c>
      <c r="BI13" s="233" t="s">
        <v>34</v>
      </c>
      <c r="BJ13" s="56">
        <f t="shared" si="0"/>
        <v>2</v>
      </c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36" customHeight="1" x14ac:dyDescent="0.35">
      <c r="A14" s="203" t="s">
        <v>169</v>
      </c>
      <c r="B14" s="15" t="s">
        <v>26</v>
      </c>
      <c r="C14" s="47" t="s">
        <v>103</v>
      </c>
      <c r="D14" s="15" t="s">
        <v>26</v>
      </c>
      <c r="E14" s="19"/>
      <c r="F14" s="19">
        <v>4</v>
      </c>
      <c r="G14" s="14">
        <v>3</v>
      </c>
      <c r="H14" s="129">
        <f t="shared" si="1"/>
        <v>7</v>
      </c>
      <c r="AS14" s="108" t="s">
        <v>35</v>
      </c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>
        <v>1</v>
      </c>
      <c r="BG14" s="53">
        <v>1</v>
      </c>
      <c r="BH14" s="53">
        <v>1</v>
      </c>
      <c r="BI14" s="234" t="s">
        <v>35</v>
      </c>
      <c r="BJ14" s="56">
        <f t="shared" si="0"/>
        <v>3</v>
      </c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</row>
    <row r="15" spans="1:77" s="8" customFormat="1" ht="36" customHeight="1" thickBot="1" x14ac:dyDescent="0.4">
      <c r="A15" s="199" t="s">
        <v>13</v>
      </c>
      <c r="B15" s="200" t="s">
        <v>111</v>
      </c>
      <c r="C15" s="198" t="s">
        <v>103</v>
      </c>
      <c r="D15" s="200" t="s">
        <v>111</v>
      </c>
      <c r="E15" s="30"/>
      <c r="F15" s="30">
        <v>4</v>
      </c>
      <c r="G15" s="27">
        <v>4</v>
      </c>
      <c r="H15" s="201">
        <f t="shared" si="1"/>
        <v>8</v>
      </c>
      <c r="AS15" s="140" t="s">
        <v>114</v>
      </c>
      <c r="AT15" s="112"/>
      <c r="AU15" s="112"/>
      <c r="AV15" s="112"/>
      <c r="AW15" s="112">
        <v>1</v>
      </c>
      <c r="AX15" s="112"/>
      <c r="AY15" s="112"/>
      <c r="AZ15" s="112"/>
      <c r="BA15" s="112"/>
      <c r="BB15" s="112"/>
      <c r="BC15" s="112"/>
      <c r="BD15" s="112"/>
      <c r="BE15" s="112"/>
      <c r="BF15" s="112">
        <v>1</v>
      </c>
      <c r="BG15" s="112"/>
      <c r="BH15" s="112">
        <v>1</v>
      </c>
      <c r="BI15" s="235" t="s">
        <v>114</v>
      </c>
      <c r="BJ15" s="56">
        <f t="shared" si="0"/>
        <v>3</v>
      </c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</row>
    <row r="16" spans="1:77" s="8" customFormat="1" ht="36" customHeight="1" x14ac:dyDescent="0.35">
      <c r="A16" s="202" t="s">
        <v>58</v>
      </c>
      <c r="B16" s="136" t="s">
        <v>34</v>
      </c>
      <c r="C16" s="124" t="s">
        <v>103</v>
      </c>
      <c r="D16" s="136" t="s">
        <v>34</v>
      </c>
      <c r="E16" s="125"/>
      <c r="F16" s="125">
        <v>3</v>
      </c>
      <c r="G16" s="126">
        <v>4</v>
      </c>
      <c r="H16" s="135">
        <f t="shared" si="1"/>
        <v>7</v>
      </c>
      <c r="AS16" s="109" t="s">
        <v>30</v>
      </c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86" t="s">
        <v>30</v>
      </c>
      <c r="BJ16" s="56">
        <f t="shared" si="0"/>
        <v>0</v>
      </c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</row>
    <row r="17" spans="1:77" s="8" customFormat="1" ht="37.4" customHeight="1" thickBot="1" x14ac:dyDescent="0.4">
      <c r="A17" s="208" t="s">
        <v>13</v>
      </c>
      <c r="B17" s="16" t="s">
        <v>35</v>
      </c>
      <c r="C17" s="47" t="s">
        <v>103</v>
      </c>
      <c r="D17" s="16" t="s">
        <v>35</v>
      </c>
      <c r="E17" s="19"/>
      <c r="F17" s="19">
        <v>4</v>
      </c>
      <c r="G17" s="14">
        <v>3</v>
      </c>
      <c r="H17" s="139">
        <f t="shared" si="1"/>
        <v>7</v>
      </c>
      <c r="AB17" s="7"/>
      <c r="AK17" s="7"/>
      <c r="AL17" s="7"/>
      <c r="AS17" s="110" t="s">
        <v>31</v>
      </c>
      <c r="AT17" s="161"/>
      <c r="AU17" s="161">
        <v>1</v>
      </c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236" t="s">
        <v>31</v>
      </c>
      <c r="BJ17" s="56">
        <f t="shared" si="0"/>
        <v>1</v>
      </c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</row>
    <row r="18" spans="1:77" s="8" customFormat="1" ht="27" customHeight="1" thickBot="1" x14ac:dyDescent="0.4">
      <c r="A18" s="206" t="s">
        <v>13</v>
      </c>
      <c r="B18" s="140" t="s">
        <v>114</v>
      </c>
      <c r="C18" s="141" t="s">
        <v>103</v>
      </c>
      <c r="D18" s="140" t="s">
        <v>114</v>
      </c>
      <c r="E18" s="132"/>
      <c r="F18" s="132">
        <v>3</v>
      </c>
      <c r="G18" s="133">
        <v>4</v>
      </c>
      <c r="H18" s="137">
        <f t="shared" si="1"/>
        <v>7</v>
      </c>
      <c r="R18" s="7"/>
      <c r="T18" s="171"/>
      <c r="U18" s="4"/>
      <c r="AG18" s="7"/>
      <c r="AP18" s="7"/>
      <c r="AQ18" s="7"/>
      <c r="AS18" s="150" t="s">
        <v>32</v>
      </c>
      <c r="AT18" s="237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237"/>
      <c r="BI18" s="237" t="s">
        <v>32</v>
      </c>
      <c r="BJ18" s="56">
        <f t="shared" si="0"/>
        <v>0</v>
      </c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</row>
    <row r="19" spans="1:77" s="8" customFormat="1" ht="27" customHeight="1" x14ac:dyDescent="0.35">
      <c r="A19" s="202" t="s">
        <v>59</v>
      </c>
      <c r="B19" s="138" t="s">
        <v>30</v>
      </c>
      <c r="C19" s="124" t="s">
        <v>103</v>
      </c>
      <c r="D19" s="138" t="s">
        <v>30</v>
      </c>
      <c r="E19" s="125"/>
      <c r="F19" s="125">
        <v>4</v>
      </c>
      <c r="G19" s="126">
        <v>3</v>
      </c>
      <c r="H19" s="135">
        <f t="shared" si="1"/>
        <v>7</v>
      </c>
      <c r="K19" s="67"/>
      <c r="Q19" s="8">
        <v>6</v>
      </c>
      <c r="R19" s="7"/>
      <c r="V19" s="8">
        <v>6</v>
      </c>
      <c r="AA19" s="8">
        <v>5</v>
      </c>
      <c r="AB19" s="7"/>
      <c r="AF19" s="8">
        <v>6</v>
      </c>
      <c r="AK19" s="8">
        <v>5</v>
      </c>
      <c r="AL19" s="7"/>
      <c r="AP19" s="8">
        <v>6</v>
      </c>
      <c r="AQ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</row>
    <row r="20" spans="1:77" s="8" customFormat="1" ht="27" customHeight="1" x14ac:dyDescent="0.35">
      <c r="A20" s="205" t="s">
        <v>13</v>
      </c>
      <c r="B20" s="17" t="s">
        <v>31</v>
      </c>
      <c r="C20" s="47" t="s">
        <v>103</v>
      </c>
      <c r="D20" s="17" t="s">
        <v>31</v>
      </c>
      <c r="E20" s="19"/>
      <c r="F20" s="19">
        <v>4</v>
      </c>
      <c r="G20" s="14">
        <v>3</v>
      </c>
      <c r="H20" s="139">
        <f t="shared" si="1"/>
        <v>7</v>
      </c>
      <c r="AQ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</row>
    <row r="21" spans="1:77" s="8" customFormat="1" ht="27" customHeight="1" thickBot="1" x14ac:dyDescent="0.4">
      <c r="A21" s="206" t="s">
        <v>13</v>
      </c>
      <c r="B21" s="207" t="s">
        <v>32</v>
      </c>
      <c r="C21" s="131" t="s">
        <v>103</v>
      </c>
      <c r="D21" s="207" t="s">
        <v>32</v>
      </c>
      <c r="E21" s="132"/>
      <c r="F21" s="132">
        <v>4</v>
      </c>
      <c r="G21" s="133">
        <v>4</v>
      </c>
      <c r="H21" s="137">
        <f t="shared" si="1"/>
        <v>8</v>
      </c>
      <c r="J21" s="7"/>
      <c r="K21" s="67"/>
      <c r="M21" s="7"/>
      <c r="W21" s="7"/>
      <c r="AB21" s="7"/>
      <c r="AL21" s="7"/>
      <c r="AP21" s="7"/>
      <c r="AQ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</row>
    <row r="22" spans="1:77" s="8" customFormat="1" ht="27" customHeight="1" x14ac:dyDescent="0.35">
      <c r="A22" s="209" t="s">
        <v>112</v>
      </c>
      <c r="B22" s="126" t="s">
        <v>115</v>
      </c>
      <c r="C22" s="126"/>
      <c r="D22" s="126" t="s">
        <v>113</v>
      </c>
      <c r="E22" s="210"/>
      <c r="F22" s="210"/>
      <c r="G22" s="210"/>
      <c r="H22" s="314">
        <f t="shared" si="1"/>
        <v>0</v>
      </c>
      <c r="N22" s="7"/>
      <c r="O22" s="7"/>
      <c r="P22" s="7"/>
      <c r="R22" s="7"/>
      <c r="S22" s="7"/>
      <c r="T22" s="7"/>
      <c r="U22" s="7"/>
      <c r="V22" s="7"/>
      <c r="W22" s="7"/>
      <c r="X22" s="7"/>
      <c r="Y22" s="7"/>
      <c r="AA22" s="7"/>
      <c r="AB22" s="7"/>
      <c r="AC22" s="7"/>
      <c r="AH22" s="7"/>
      <c r="AI22" s="7"/>
      <c r="AK22" s="7"/>
      <c r="AL22" s="12"/>
      <c r="AM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</row>
    <row r="23" spans="1:77" s="8" customFormat="1" ht="27" customHeight="1" thickBot="1" x14ac:dyDescent="0.4">
      <c r="A23" s="211"/>
      <c r="B23" s="133" t="s">
        <v>116</v>
      </c>
      <c r="C23" s="133"/>
      <c r="D23" s="133" t="s">
        <v>117</v>
      </c>
      <c r="E23" s="133"/>
      <c r="F23" s="133"/>
      <c r="G23" s="133"/>
      <c r="H23" s="134">
        <f t="shared" si="1"/>
        <v>0</v>
      </c>
      <c r="N23" s="7"/>
      <c r="O23" s="7"/>
      <c r="P23" s="71"/>
      <c r="Q23" s="7"/>
      <c r="R23" s="7"/>
      <c r="S23" s="7"/>
      <c r="X23" s="7"/>
      <c r="AC23" s="7"/>
      <c r="AD23" s="7"/>
      <c r="AE23" s="7"/>
      <c r="AF23" s="7"/>
      <c r="AG23" s="7"/>
      <c r="AH23" s="7"/>
      <c r="AM23" s="7"/>
      <c r="BD23" s="10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</row>
    <row r="24" spans="1:77" s="8" customFormat="1" ht="27" customHeight="1" x14ac:dyDescent="0.35">
      <c r="D24" s="7"/>
      <c r="E24" s="7"/>
      <c r="F24" s="7"/>
      <c r="G24" s="7"/>
      <c r="H24" s="7"/>
      <c r="N24" s="7"/>
      <c r="O24" s="7"/>
      <c r="P24" s="204"/>
      <c r="Q24" s="7"/>
      <c r="R24" s="7"/>
      <c r="S24" s="7"/>
      <c r="X24" s="7"/>
      <c r="AC24" s="7"/>
      <c r="AD24" s="7"/>
      <c r="AE24" s="7"/>
      <c r="AF24" s="7"/>
      <c r="AG24" s="7"/>
      <c r="AH24" s="7"/>
      <c r="AM24" s="7"/>
      <c r="BD24" s="10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</row>
    <row r="25" spans="1:77" s="8" customFormat="1" ht="27" customHeight="1" x14ac:dyDescent="0.35">
      <c r="D25" s="7"/>
      <c r="F25" s="7"/>
      <c r="G25" s="7"/>
      <c r="H25" s="7"/>
      <c r="J25" s="7"/>
      <c r="N25" s="7"/>
      <c r="O25" s="7"/>
      <c r="P25" s="204"/>
      <c r="Q25" s="7"/>
      <c r="R25" s="7"/>
      <c r="S25" s="7"/>
      <c r="X25" s="7"/>
      <c r="AC25" s="7"/>
      <c r="AD25" s="7"/>
      <c r="AE25" s="7"/>
      <c r="AF25" s="7"/>
      <c r="AG25" s="7"/>
      <c r="AH25" s="7"/>
      <c r="AM25" s="7"/>
      <c r="BD25" s="10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</row>
    <row r="26" spans="1:77" s="8" customFormat="1" ht="27" customHeight="1" x14ac:dyDescent="0.35">
      <c r="D26" s="7"/>
      <c r="E26" s="7"/>
      <c r="F26" s="7"/>
      <c r="G26" s="7"/>
      <c r="H26" s="7"/>
      <c r="N26" s="7"/>
      <c r="O26" s="7"/>
      <c r="P26" s="204"/>
      <c r="Q26" s="7"/>
      <c r="R26" s="7"/>
      <c r="S26" s="7"/>
      <c r="X26" s="7"/>
      <c r="AC26" s="7"/>
      <c r="AD26" s="7"/>
      <c r="AE26" s="7"/>
      <c r="AF26" s="7"/>
      <c r="AG26" s="7"/>
      <c r="AH26" s="7"/>
      <c r="AM26" s="7"/>
      <c r="BD26" s="10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</row>
    <row r="27" spans="1:77" s="8" customFormat="1" ht="27" customHeight="1" x14ac:dyDescent="0.35">
      <c r="D27" s="7"/>
      <c r="E27" s="7"/>
      <c r="F27" s="7"/>
      <c r="G27" s="7"/>
      <c r="H27" s="7"/>
      <c r="N27" s="7"/>
      <c r="O27" s="7"/>
      <c r="Q27" s="7"/>
      <c r="R27" s="7"/>
      <c r="S27" s="7"/>
      <c r="X27" s="7"/>
      <c r="AC27" s="7"/>
      <c r="AD27" s="7"/>
      <c r="AE27" s="7"/>
      <c r="AF27" s="7"/>
      <c r="AG27" s="7"/>
      <c r="AH27" s="7"/>
      <c r="AM27" s="7"/>
      <c r="BD27" s="10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</row>
    <row r="28" spans="1:77" ht="27" customHeight="1" x14ac:dyDescent="0.35">
      <c r="H28" s="7"/>
      <c r="Z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10"/>
      <c r="BE28" s="8"/>
      <c r="BF28" s="8"/>
      <c r="BG28" s="8"/>
      <c r="BH28" s="8"/>
    </row>
    <row r="29" spans="1:77" x14ac:dyDescent="0.35">
      <c r="B29" s="8">
        <v>10</v>
      </c>
      <c r="G29" s="8">
        <f>SUM(F31:G42)/2</f>
        <v>66</v>
      </c>
      <c r="H29" s="11" t="s">
        <v>18</v>
      </c>
      <c r="I29" s="8"/>
      <c r="J29" s="8" t="s">
        <v>6</v>
      </c>
      <c r="K29" s="8"/>
      <c r="L29" s="8">
        <v>10</v>
      </c>
      <c r="M29" s="8"/>
      <c r="N29" s="8"/>
      <c r="O29" s="8"/>
      <c r="P29" s="8"/>
      <c r="Q29" s="8">
        <f>Q42+L29</f>
        <v>20</v>
      </c>
      <c r="S29" s="8"/>
      <c r="V29" s="8">
        <f>V42+Q29</f>
        <v>30</v>
      </c>
      <c r="X29" s="8"/>
      <c r="AA29" s="8">
        <f>AA42+V29</f>
        <v>38</v>
      </c>
      <c r="AC29" s="8"/>
      <c r="AF29" s="8">
        <f>AF42+AA29</f>
        <v>48</v>
      </c>
      <c r="AH29" s="8"/>
      <c r="AK29" s="8">
        <f>AK42+AF29</f>
        <v>56</v>
      </c>
      <c r="AM29" s="8"/>
      <c r="AP29" s="8">
        <f>AP42+AK29</f>
        <v>66</v>
      </c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10"/>
      <c r="BE29" s="8"/>
      <c r="BF29" s="8"/>
      <c r="BG29" s="8"/>
    </row>
    <row r="30" spans="1:77" s="8" customFormat="1" ht="84" customHeight="1" thickBot="1" x14ac:dyDescent="0.4">
      <c r="A30" s="10" t="s">
        <v>12</v>
      </c>
      <c r="B30" s="8" t="s">
        <v>16</v>
      </c>
      <c r="C30" s="10" t="s">
        <v>17</v>
      </c>
      <c r="D30" s="8" t="s">
        <v>6</v>
      </c>
      <c r="E30" s="13" t="s">
        <v>44</v>
      </c>
      <c r="F30" s="13" t="s">
        <v>8</v>
      </c>
      <c r="G30" s="13" t="s">
        <v>9</v>
      </c>
      <c r="H30" s="8" t="s">
        <v>10</v>
      </c>
      <c r="J30" s="75" t="s">
        <v>11</v>
      </c>
      <c r="K30" s="462">
        <v>46137</v>
      </c>
      <c r="L30" s="462"/>
      <c r="M30" s="75" t="s">
        <v>3</v>
      </c>
      <c r="O30" s="75" t="s">
        <v>11</v>
      </c>
      <c r="P30" s="462">
        <v>46144</v>
      </c>
      <c r="Q30" s="462"/>
      <c r="R30" s="75" t="s">
        <v>3</v>
      </c>
      <c r="T30" s="75" t="s">
        <v>11</v>
      </c>
      <c r="U30" s="462">
        <v>46151</v>
      </c>
      <c r="V30" s="462"/>
      <c r="W30" s="75" t="s">
        <v>3</v>
      </c>
      <c r="Y30" s="75" t="s">
        <v>11</v>
      </c>
      <c r="Z30" s="461">
        <v>46158</v>
      </c>
      <c r="AA30" s="461"/>
      <c r="AB30" s="75" t="s">
        <v>3</v>
      </c>
      <c r="AD30" s="75" t="s">
        <v>11</v>
      </c>
      <c r="AE30" s="461">
        <v>46172</v>
      </c>
      <c r="AF30" s="461"/>
      <c r="AG30" s="75" t="s">
        <v>3</v>
      </c>
      <c r="AI30" s="75" t="s">
        <v>11</v>
      </c>
      <c r="AJ30" s="461">
        <v>46179</v>
      </c>
      <c r="AK30" s="461"/>
      <c r="AL30" s="78" t="s">
        <v>3</v>
      </c>
      <c r="AN30" s="75" t="s">
        <v>11</v>
      </c>
      <c r="AO30" s="461">
        <v>46186</v>
      </c>
      <c r="AP30" s="461"/>
      <c r="AQ30" s="75" t="s">
        <v>3</v>
      </c>
      <c r="AS30"/>
      <c r="AT30" s="6" t="s">
        <v>136</v>
      </c>
      <c r="AU30" s="166" t="s">
        <v>135</v>
      </c>
      <c r="AV30" s="48" t="s">
        <v>138</v>
      </c>
      <c r="AW30" s="283" t="s">
        <v>139</v>
      </c>
      <c r="AX30" s="84" t="s">
        <v>134</v>
      </c>
      <c r="AY30" s="83" t="s">
        <v>50</v>
      </c>
      <c r="AZ30" s="164" t="s">
        <v>51</v>
      </c>
      <c r="BA30" s="165" t="s">
        <v>52</v>
      </c>
      <c r="BB30" s="115" t="s">
        <v>1</v>
      </c>
      <c r="BC30" s="85" t="s">
        <v>2</v>
      </c>
      <c r="BE30" s="8">
        <f>SUM(BE31:BE40)</f>
        <v>66</v>
      </c>
      <c r="BG30" s="29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77" s="8" customFormat="1" ht="27" customHeight="1" x14ac:dyDescent="0.35">
      <c r="A31" s="10" t="s">
        <v>141</v>
      </c>
      <c r="B31" s="60" t="s">
        <v>136</v>
      </c>
      <c r="C31" s="258" t="s">
        <v>103</v>
      </c>
      <c r="D31" s="6" t="s">
        <v>136</v>
      </c>
      <c r="E31" s="19"/>
      <c r="F31" s="19">
        <v>4</v>
      </c>
      <c r="G31" s="14">
        <v>10</v>
      </c>
      <c r="H31" s="14">
        <f t="shared" ref="H31:H40" si="2">F31+G31</f>
        <v>14</v>
      </c>
      <c r="J31" s="72">
        <v>0.375</v>
      </c>
      <c r="K31" s="300" t="s">
        <v>138</v>
      </c>
      <c r="L31" s="301" t="s">
        <v>51</v>
      </c>
      <c r="M31" s="252" t="s">
        <v>137</v>
      </c>
      <c r="O31" s="72">
        <v>0.5</v>
      </c>
      <c r="P31" s="334" t="s">
        <v>51</v>
      </c>
      <c r="Q31" s="352" t="s">
        <v>136</v>
      </c>
      <c r="R31" s="180" t="s">
        <v>69</v>
      </c>
      <c r="T31" s="72">
        <v>0.375</v>
      </c>
      <c r="U31" s="391" t="s">
        <v>1</v>
      </c>
      <c r="V31" s="369" t="s">
        <v>138</v>
      </c>
      <c r="W31" s="388" t="s">
        <v>140</v>
      </c>
      <c r="Y31" s="405">
        <v>0.375</v>
      </c>
      <c r="Z31" s="411" t="s">
        <v>136</v>
      </c>
      <c r="AA31" s="412" t="s">
        <v>134</v>
      </c>
      <c r="AB31" s="408" t="s">
        <v>141</v>
      </c>
      <c r="AD31" s="405">
        <v>0.375</v>
      </c>
      <c r="AE31" s="422" t="s">
        <v>139</v>
      </c>
      <c r="AF31" s="412" t="s">
        <v>134</v>
      </c>
      <c r="AG31" s="180" t="s">
        <v>137</v>
      </c>
      <c r="AI31" s="405">
        <v>0.375</v>
      </c>
      <c r="AJ31" s="396" t="s">
        <v>134</v>
      </c>
      <c r="AK31" s="403" t="s">
        <v>1</v>
      </c>
      <c r="AL31" s="427" t="s">
        <v>168</v>
      </c>
      <c r="AN31" s="405">
        <v>0.375</v>
      </c>
      <c r="AO31" s="334" t="s">
        <v>51</v>
      </c>
      <c r="AP31" s="434" t="s">
        <v>2</v>
      </c>
      <c r="AQ31" s="180" t="s">
        <v>69</v>
      </c>
      <c r="AS31" s="268" t="s">
        <v>136</v>
      </c>
      <c r="AT31" s="284"/>
      <c r="AU31" s="284">
        <v>2</v>
      </c>
      <c r="AV31" s="284">
        <v>1</v>
      </c>
      <c r="AW31" s="284">
        <v>1</v>
      </c>
      <c r="AX31" s="284">
        <v>1</v>
      </c>
      <c r="AY31" s="284">
        <v>1</v>
      </c>
      <c r="AZ31" s="284">
        <v>2</v>
      </c>
      <c r="BA31" s="284">
        <v>2</v>
      </c>
      <c r="BB31" s="284">
        <v>2</v>
      </c>
      <c r="BC31" s="284">
        <v>2</v>
      </c>
      <c r="BD31" s="276" t="s">
        <v>136</v>
      </c>
      <c r="BE31" s="18">
        <f>SUM(AU31:BC31)</f>
        <v>14</v>
      </c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spans="1:77" s="8" customFormat="1" ht="27" customHeight="1" x14ac:dyDescent="0.35">
      <c r="A32" s="4" t="s">
        <v>66</v>
      </c>
      <c r="B32" s="259" t="s">
        <v>135</v>
      </c>
      <c r="C32" s="258" t="s">
        <v>103</v>
      </c>
      <c r="D32" s="166" t="s">
        <v>135</v>
      </c>
      <c r="E32" s="19"/>
      <c r="F32" s="19">
        <v>14</v>
      </c>
      <c r="G32" s="14">
        <v>0</v>
      </c>
      <c r="H32" s="14">
        <f t="shared" si="2"/>
        <v>14</v>
      </c>
      <c r="J32" s="76">
        <v>0.4375</v>
      </c>
      <c r="K32" s="263" t="s">
        <v>51</v>
      </c>
      <c r="L32" s="267" t="s">
        <v>139</v>
      </c>
      <c r="M32" s="253" t="s">
        <v>137</v>
      </c>
      <c r="O32" s="76">
        <v>0.5625</v>
      </c>
      <c r="P32" s="336" t="s">
        <v>136</v>
      </c>
      <c r="Q32" s="385" t="s">
        <v>52</v>
      </c>
      <c r="R32" s="169" t="s">
        <v>69</v>
      </c>
      <c r="T32" s="76">
        <v>0.4375</v>
      </c>
      <c r="U32" s="340" t="s">
        <v>138</v>
      </c>
      <c r="V32" s="392" t="s">
        <v>2</v>
      </c>
      <c r="W32" s="389" t="s">
        <v>140</v>
      </c>
      <c r="Y32" s="406">
        <v>0.4375</v>
      </c>
      <c r="Z32" s="335" t="s">
        <v>134</v>
      </c>
      <c r="AA32" s="413" t="s">
        <v>50</v>
      </c>
      <c r="AB32" s="409" t="s">
        <v>141</v>
      </c>
      <c r="AD32" s="406">
        <v>0.4375</v>
      </c>
      <c r="AE32" s="335" t="s">
        <v>134</v>
      </c>
      <c r="AF32" s="373" t="s">
        <v>138</v>
      </c>
      <c r="AG32" s="169" t="s">
        <v>137</v>
      </c>
      <c r="AI32" s="406">
        <v>0.4375</v>
      </c>
      <c r="AJ32" s="416" t="s">
        <v>1</v>
      </c>
      <c r="AK32" s="385" t="s">
        <v>52</v>
      </c>
      <c r="AL32" s="428" t="s">
        <v>168</v>
      </c>
      <c r="AN32" s="406">
        <v>0.4375</v>
      </c>
      <c r="AO32" s="425" t="s">
        <v>2</v>
      </c>
      <c r="AP32" s="385" t="s">
        <v>52</v>
      </c>
      <c r="AQ32" s="169" t="s">
        <v>69</v>
      </c>
      <c r="AS32" s="269" t="s">
        <v>135</v>
      </c>
      <c r="AU32" s="285"/>
      <c r="AV32" s="285"/>
      <c r="AW32" s="285">
        <v>2</v>
      </c>
      <c r="AX32" s="285">
        <v>2</v>
      </c>
      <c r="AY32" s="285">
        <v>2</v>
      </c>
      <c r="AZ32" s="285"/>
      <c r="BA32" s="285">
        <v>2</v>
      </c>
      <c r="BB32" s="285">
        <v>2</v>
      </c>
      <c r="BC32" s="285">
        <v>2</v>
      </c>
      <c r="BD32" s="277" t="s">
        <v>135</v>
      </c>
      <c r="BE32" s="18">
        <f t="shared" ref="BE32:BE40" si="3">SUM(AT32:BC32)</f>
        <v>12</v>
      </c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spans="1:78" s="8" customFormat="1" ht="27" customHeight="1" thickBot="1" x14ac:dyDescent="0.4">
      <c r="A33" s="10" t="s">
        <v>137</v>
      </c>
      <c r="B33" s="260" t="s">
        <v>138</v>
      </c>
      <c r="C33" s="258" t="s">
        <v>104</v>
      </c>
      <c r="D33" s="48" t="s">
        <v>138</v>
      </c>
      <c r="E33" s="19">
        <v>2</v>
      </c>
      <c r="F33" s="19">
        <v>4</v>
      </c>
      <c r="G33" s="14">
        <v>6</v>
      </c>
      <c r="H33" s="14">
        <f t="shared" si="2"/>
        <v>10</v>
      </c>
      <c r="J33" s="76">
        <v>0.5</v>
      </c>
      <c r="K33" s="264" t="s">
        <v>52</v>
      </c>
      <c r="L33" s="260" t="s">
        <v>138</v>
      </c>
      <c r="M33" s="253" t="s">
        <v>137</v>
      </c>
      <c r="O33" s="76">
        <v>0.625</v>
      </c>
      <c r="P33" s="335" t="s">
        <v>134</v>
      </c>
      <c r="Q33" s="386" t="s">
        <v>51</v>
      </c>
      <c r="R33" s="169" t="s">
        <v>69</v>
      </c>
      <c r="T33" s="76">
        <v>0.5</v>
      </c>
      <c r="U33" s="393" t="s">
        <v>136</v>
      </c>
      <c r="V33" s="394" t="s">
        <v>1</v>
      </c>
      <c r="W33" s="389" t="s">
        <v>140</v>
      </c>
      <c r="Y33" s="406">
        <v>0.5</v>
      </c>
      <c r="Z33" s="414" t="s">
        <v>50</v>
      </c>
      <c r="AA33" s="415" t="s">
        <v>136</v>
      </c>
      <c r="AB33" s="409" t="s">
        <v>141</v>
      </c>
      <c r="AD33" s="406">
        <v>0.5</v>
      </c>
      <c r="AE33" s="393" t="s">
        <v>136</v>
      </c>
      <c r="AF33" s="423" t="s">
        <v>139</v>
      </c>
      <c r="AG33" s="169" t="s">
        <v>137</v>
      </c>
      <c r="AI33" s="407">
        <v>0.5</v>
      </c>
      <c r="AJ33" s="337" t="s">
        <v>52</v>
      </c>
      <c r="AK33" s="387" t="s">
        <v>134</v>
      </c>
      <c r="AL33" s="429" t="s">
        <v>168</v>
      </c>
      <c r="AN33" s="406">
        <v>0.5</v>
      </c>
      <c r="AO33" s="393" t="s">
        <v>136</v>
      </c>
      <c r="AP33" s="386" t="s">
        <v>51</v>
      </c>
      <c r="AQ33" s="169" t="s">
        <v>69</v>
      </c>
      <c r="AS33" s="270" t="s">
        <v>138</v>
      </c>
      <c r="AV33" s="286"/>
      <c r="AW33" s="286"/>
      <c r="AX33" s="286">
        <v>1</v>
      </c>
      <c r="AY33" s="286">
        <v>2</v>
      </c>
      <c r="AZ33" s="286">
        <v>1</v>
      </c>
      <c r="BA33" s="286">
        <v>1</v>
      </c>
      <c r="BB33" s="286">
        <v>2</v>
      </c>
      <c r="BC33" s="286">
        <v>2</v>
      </c>
      <c r="BD33" s="278" t="s">
        <v>138</v>
      </c>
      <c r="BE33" s="18">
        <f t="shared" si="3"/>
        <v>9</v>
      </c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1:78" s="8" customFormat="1" ht="36" customHeight="1" thickBot="1" x14ac:dyDescent="0.4">
      <c r="A34" s="10"/>
      <c r="B34" s="267" t="s">
        <v>139</v>
      </c>
      <c r="C34" s="258" t="s">
        <v>104</v>
      </c>
      <c r="D34" s="267" t="s">
        <v>139</v>
      </c>
      <c r="E34" s="19">
        <v>2</v>
      </c>
      <c r="F34" s="19">
        <v>4</v>
      </c>
      <c r="G34" s="14">
        <v>6</v>
      </c>
      <c r="H34" s="19">
        <f t="shared" si="2"/>
        <v>10</v>
      </c>
      <c r="J34" s="143">
        <v>0.5625</v>
      </c>
      <c r="K34" s="302" t="s">
        <v>139</v>
      </c>
      <c r="L34" s="299" t="s">
        <v>52</v>
      </c>
      <c r="M34" s="254" t="s">
        <v>137</v>
      </c>
      <c r="O34" s="143">
        <v>0.6875</v>
      </c>
      <c r="P34" s="337" t="s">
        <v>52</v>
      </c>
      <c r="Q34" s="387" t="s">
        <v>134</v>
      </c>
      <c r="R34" s="384" t="s">
        <v>69</v>
      </c>
      <c r="T34" s="143">
        <v>0.5625</v>
      </c>
      <c r="U34" s="341" t="s">
        <v>2</v>
      </c>
      <c r="V34" s="395" t="s">
        <v>136</v>
      </c>
      <c r="W34" s="390" t="s">
        <v>140</v>
      </c>
      <c r="Y34" s="405">
        <v>0.4375</v>
      </c>
      <c r="Z34" s="419" t="s">
        <v>52</v>
      </c>
      <c r="AA34" s="403" t="s">
        <v>1</v>
      </c>
      <c r="AB34" s="408" t="s">
        <v>69</v>
      </c>
      <c r="AD34" s="407">
        <v>0.5625</v>
      </c>
      <c r="AE34" s="374" t="s">
        <v>138</v>
      </c>
      <c r="AF34" s="395" t="s">
        <v>136</v>
      </c>
      <c r="AG34" s="384" t="s">
        <v>137</v>
      </c>
      <c r="AI34" s="405">
        <v>0.375</v>
      </c>
      <c r="AJ34" s="338" t="s">
        <v>50</v>
      </c>
      <c r="AK34" s="424" t="s">
        <v>51</v>
      </c>
      <c r="AL34" s="430" t="s">
        <v>167</v>
      </c>
      <c r="AN34" s="407">
        <v>0.5625</v>
      </c>
      <c r="AO34" s="337" t="s">
        <v>52</v>
      </c>
      <c r="AP34" s="395" t="s">
        <v>136</v>
      </c>
      <c r="AQ34" s="384" t="s">
        <v>69</v>
      </c>
      <c r="AS34" s="267" t="s">
        <v>139</v>
      </c>
      <c r="AW34" s="287"/>
      <c r="AX34" s="287">
        <v>2</v>
      </c>
      <c r="AY34" s="287">
        <v>1</v>
      </c>
      <c r="AZ34" s="287">
        <v>1</v>
      </c>
      <c r="BA34" s="287">
        <v>2</v>
      </c>
      <c r="BB34" s="287"/>
      <c r="BC34" s="287">
        <v>1</v>
      </c>
      <c r="BD34" s="267" t="s">
        <v>139</v>
      </c>
      <c r="BE34" s="18">
        <f t="shared" si="3"/>
        <v>7</v>
      </c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spans="1:78" s="8" customFormat="1" ht="36" customHeight="1" x14ac:dyDescent="0.35">
      <c r="A35" s="10" t="s">
        <v>168</v>
      </c>
      <c r="B35" s="261" t="s">
        <v>134</v>
      </c>
      <c r="C35" s="258" t="s">
        <v>103</v>
      </c>
      <c r="D35" s="84" t="s">
        <v>134</v>
      </c>
      <c r="E35" s="19"/>
      <c r="F35" s="19">
        <v>6</v>
      </c>
      <c r="G35" s="14">
        <v>8</v>
      </c>
      <c r="H35" s="19">
        <f t="shared" si="2"/>
        <v>14</v>
      </c>
      <c r="J35" s="72">
        <v>0.375</v>
      </c>
      <c r="K35" s="303" t="s">
        <v>136</v>
      </c>
      <c r="L35" s="296" t="s">
        <v>1</v>
      </c>
      <c r="M35" s="255" t="s">
        <v>141</v>
      </c>
      <c r="O35" s="72">
        <v>0.375</v>
      </c>
      <c r="P35" s="338" t="s">
        <v>50</v>
      </c>
      <c r="Q35" s="294" t="s">
        <v>139</v>
      </c>
      <c r="R35" s="73" t="s">
        <v>167</v>
      </c>
      <c r="T35" s="72">
        <v>0.375</v>
      </c>
      <c r="U35" s="396" t="s">
        <v>134</v>
      </c>
      <c r="V35" s="397" t="s">
        <v>139</v>
      </c>
      <c r="W35" s="180" t="s">
        <v>168</v>
      </c>
      <c r="Y35" s="406">
        <v>0.5</v>
      </c>
      <c r="Z35" s="416" t="s">
        <v>1</v>
      </c>
      <c r="AA35" s="386" t="s">
        <v>51</v>
      </c>
      <c r="AB35" s="409" t="s">
        <v>69</v>
      </c>
      <c r="AD35" s="72">
        <v>0.375</v>
      </c>
      <c r="AE35" s="391" t="s">
        <v>1</v>
      </c>
      <c r="AF35" s="424" t="s">
        <v>51</v>
      </c>
      <c r="AG35" s="180" t="s">
        <v>140</v>
      </c>
      <c r="AI35" s="406">
        <v>0.4375</v>
      </c>
      <c r="AJ35" s="342" t="s">
        <v>51</v>
      </c>
      <c r="AK35" s="392" t="s">
        <v>2</v>
      </c>
      <c r="AL35" s="431" t="s">
        <v>167</v>
      </c>
      <c r="AN35" s="405">
        <v>0.375</v>
      </c>
      <c r="AO35" s="396" t="s">
        <v>134</v>
      </c>
      <c r="AP35" s="403" t="s">
        <v>1</v>
      </c>
      <c r="AQ35" s="180" t="s">
        <v>168</v>
      </c>
      <c r="AS35" s="271" t="s">
        <v>134</v>
      </c>
      <c r="AX35" s="288"/>
      <c r="AY35" s="288">
        <v>2</v>
      </c>
      <c r="AZ35" s="288">
        <v>2</v>
      </c>
      <c r="BA35" s="288">
        <v>2</v>
      </c>
      <c r="BB35" s="288">
        <v>2</v>
      </c>
      <c r="BC35" s="288"/>
      <c r="BD35" s="187" t="s">
        <v>134</v>
      </c>
      <c r="BE35" s="18">
        <f t="shared" si="3"/>
        <v>8</v>
      </c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spans="1:78" s="8" customFormat="1" ht="36" customHeight="1" thickBot="1" x14ac:dyDescent="0.4">
      <c r="A36" s="10" t="s">
        <v>167</v>
      </c>
      <c r="B36" s="262" t="s">
        <v>50</v>
      </c>
      <c r="C36" s="258" t="s">
        <v>103</v>
      </c>
      <c r="D36" s="83" t="s">
        <v>50</v>
      </c>
      <c r="E36" s="19"/>
      <c r="F36" s="19">
        <v>4</v>
      </c>
      <c r="G36" s="14">
        <v>10</v>
      </c>
      <c r="H36" s="14">
        <f t="shared" si="2"/>
        <v>14</v>
      </c>
      <c r="J36" s="76">
        <v>0.4375</v>
      </c>
      <c r="K36" s="265" t="s">
        <v>1</v>
      </c>
      <c r="L36" s="262" t="s">
        <v>50</v>
      </c>
      <c r="M36" s="256" t="s">
        <v>141</v>
      </c>
      <c r="O36" s="76">
        <v>0.4375</v>
      </c>
      <c r="P36" s="339" t="s">
        <v>139</v>
      </c>
      <c r="Q36" s="266" t="s">
        <v>2</v>
      </c>
      <c r="R36" s="77" t="s">
        <v>167</v>
      </c>
      <c r="T36" s="76">
        <v>0.4375</v>
      </c>
      <c r="U36" s="339" t="s">
        <v>139</v>
      </c>
      <c r="V36" s="385" t="s">
        <v>52</v>
      </c>
      <c r="W36" s="169" t="s">
        <v>168</v>
      </c>
      <c r="Y36" s="407">
        <v>0.5625</v>
      </c>
      <c r="Z36" s="420" t="s">
        <v>51</v>
      </c>
      <c r="AA36" s="421" t="s">
        <v>52</v>
      </c>
      <c r="AB36" s="410" t="s">
        <v>69</v>
      </c>
      <c r="AD36" s="76">
        <v>0.4375</v>
      </c>
      <c r="AE36" s="342" t="s">
        <v>51</v>
      </c>
      <c r="AF36" s="413" t="s">
        <v>50</v>
      </c>
      <c r="AG36" s="169" t="s">
        <v>140</v>
      </c>
      <c r="AI36" s="407">
        <v>0.5</v>
      </c>
      <c r="AJ36" s="341" t="s">
        <v>2</v>
      </c>
      <c r="AK36" s="433" t="s">
        <v>50</v>
      </c>
      <c r="AL36" s="432" t="s">
        <v>167</v>
      </c>
      <c r="AN36" s="406">
        <v>0.4375</v>
      </c>
      <c r="AO36" s="416" t="s">
        <v>1</v>
      </c>
      <c r="AP36" s="373" t="s">
        <v>138</v>
      </c>
      <c r="AQ36" s="169" t="s">
        <v>168</v>
      </c>
      <c r="AS36" s="272" t="s">
        <v>50</v>
      </c>
      <c r="AY36" s="289"/>
      <c r="AZ36" s="289">
        <v>2</v>
      </c>
      <c r="BA36" s="289"/>
      <c r="BB36" s="289">
        <v>1</v>
      </c>
      <c r="BC36" s="289">
        <v>3</v>
      </c>
      <c r="BD36" s="279" t="s">
        <v>50</v>
      </c>
      <c r="BE36" s="18">
        <f t="shared" si="3"/>
        <v>6</v>
      </c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</row>
    <row r="37" spans="1:78" s="8" customFormat="1" ht="36.65" customHeight="1" x14ac:dyDescent="0.35">
      <c r="A37" s="10" t="s">
        <v>69</v>
      </c>
      <c r="B37" s="263" t="s">
        <v>51</v>
      </c>
      <c r="C37" s="258" t="s">
        <v>103</v>
      </c>
      <c r="D37" s="164" t="s">
        <v>51</v>
      </c>
      <c r="E37" s="14"/>
      <c r="F37" s="14">
        <v>4</v>
      </c>
      <c r="G37" s="14">
        <v>10</v>
      </c>
      <c r="H37" s="14">
        <f t="shared" si="2"/>
        <v>14</v>
      </c>
      <c r="J37" s="76">
        <v>0.5</v>
      </c>
      <c r="K37" s="266" t="s">
        <v>2</v>
      </c>
      <c r="L37" s="60" t="s">
        <v>136</v>
      </c>
      <c r="M37" s="256" t="s">
        <v>141</v>
      </c>
      <c r="O37" s="76">
        <v>0.5</v>
      </c>
      <c r="P37" s="340" t="s">
        <v>138</v>
      </c>
      <c r="Q37" s="262" t="s">
        <v>50</v>
      </c>
      <c r="R37" s="77" t="s">
        <v>167</v>
      </c>
      <c r="T37" s="76">
        <v>0.5</v>
      </c>
      <c r="U37" s="342" t="s">
        <v>51</v>
      </c>
      <c r="V37" s="398" t="s">
        <v>134</v>
      </c>
      <c r="W37" s="169" t="s">
        <v>168</v>
      </c>
      <c r="Y37" s="406">
        <v>0.43055555555555558</v>
      </c>
      <c r="Z37" s="417" t="s">
        <v>135</v>
      </c>
      <c r="AA37" s="392" t="s">
        <v>2</v>
      </c>
      <c r="AB37" s="169" t="s">
        <v>66</v>
      </c>
      <c r="AD37" s="76">
        <v>0.5</v>
      </c>
      <c r="AE37" s="425" t="s">
        <v>2</v>
      </c>
      <c r="AF37" s="394" t="s">
        <v>1</v>
      </c>
      <c r="AG37" s="169" t="s">
        <v>140</v>
      </c>
      <c r="AI37" s="72">
        <v>0.43055555555555558</v>
      </c>
      <c r="AJ37" s="400" t="s">
        <v>135</v>
      </c>
      <c r="AK37" s="352" t="s">
        <v>136</v>
      </c>
      <c r="AL37" s="180" t="s">
        <v>66</v>
      </c>
      <c r="AN37" s="406">
        <v>0.5</v>
      </c>
      <c r="AO37" s="414" t="s">
        <v>50</v>
      </c>
      <c r="AP37" s="398" t="s">
        <v>134</v>
      </c>
      <c r="AQ37" s="169" t="s">
        <v>168</v>
      </c>
      <c r="AS37" s="273" t="s">
        <v>51</v>
      </c>
      <c r="AZ37" s="290"/>
      <c r="BA37" s="290">
        <v>2</v>
      </c>
      <c r="BB37" s="290">
        <v>2</v>
      </c>
      <c r="BC37" s="290">
        <v>2</v>
      </c>
      <c r="BD37" s="280" t="s">
        <v>51</v>
      </c>
      <c r="BE37" s="18">
        <f t="shared" si="3"/>
        <v>6</v>
      </c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</row>
    <row r="38" spans="1:78" s="8" customFormat="1" ht="31.5" thickBot="1" x14ac:dyDescent="0.4">
      <c r="A38" s="10"/>
      <c r="B38" s="264" t="s">
        <v>52</v>
      </c>
      <c r="C38" s="258" t="s">
        <v>103</v>
      </c>
      <c r="D38" s="165" t="s">
        <v>52</v>
      </c>
      <c r="E38" s="19"/>
      <c r="F38" s="19">
        <v>4</v>
      </c>
      <c r="G38" s="14">
        <v>10</v>
      </c>
      <c r="H38" s="19">
        <f t="shared" si="2"/>
        <v>14</v>
      </c>
      <c r="J38" s="143">
        <v>0.5625</v>
      </c>
      <c r="K38" s="306" t="s">
        <v>50</v>
      </c>
      <c r="L38" s="307" t="s">
        <v>2</v>
      </c>
      <c r="M38" s="257" t="s">
        <v>141</v>
      </c>
      <c r="O38" s="143">
        <v>0.5625</v>
      </c>
      <c r="P38" s="341" t="s">
        <v>2</v>
      </c>
      <c r="Q38" s="295" t="s">
        <v>138</v>
      </c>
      <c r="R38" s="74" t="s">
        <v>167</v>
      </c>
      <c r="T38" s="143">
        <v>0.5625</v>
      </c>
      <c r="U38" s="337" t="s">
        <v>52</v>
      </c>
      <c r="V38" s="399" t="s">
        <v>51</v>
      </c>
      <c r="W38" s="384" t="s">
        <v>168</v>
      </c>
      <c r="Y38" s="407">
        <v>0.47916666666666669</v>
      </c>
      <c r="Z38" s="341" t="s">
        <v>2</v>
      </c>
      <c r="AA38" s="402" t="s">
        <v>135</v>
      </c>
      <c r="AB38" s="384" t="s">
        <v>66</v>
      </c>
      <c r="AD38" s="143">
        <v>0.5625</v>
      </c>
      <c r="AE38" s="306" t="s">
        <v>50</v>
      </c>
      <c r="AF38" s="359" t="s">
        <v>2</v>
      </c>
      <c r="AG38" s="384" t="s">
        <v>140</v>
      </c>
      <c r="AI38" s="143">
        <v>0.47916666666666669</v>
      </c>
      <c r="AJ38" s="366" t="s">
        <v>136</v>
      </c>
      <c r="AK38" s="402" t="s">
        <v>135</v>
      </c>
      <c r="AL38" s="384" t="s">
        <v>66</v>
      </c>
      <c r="AN38" s="407">
        <v>0.5625</v>
      </c>
      <c r="AO38" s="374" t="s">
        <v>138</v>
      </c>
      <c r="AP38" s="433" t="s">
        <v>50</v>
      </c>
      <c r="AQ38" s="384" t="s">
        <v>168</v>
      </c>
      <c r="AS38" s="274" t="s">
        <v>52</v>
      </c>
      <c r="BA38" s="291"/>
      <c r="BB38" s="291">
        <v>2</v>
      </c>
      <c r="BC38" s="291">
        <v>1</v>
      </c>
      <c r="BD38" s="281" t="s">
        <v>52</v>
      </c>
      <c r="BE38" s="18">
        <f t="shared" si="3"/>
        <v>3</v>
      </c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spans="1:78" s="8" customFormat="1" ht="27" customHeight="1" x14ac:dyDescent="0.35">
      <c r="A39" s="10" t="s">
        <v>140</v>
      </c>
      <c r="B39" s="265" t="s">
        <v>1</v>
      </c>
      <c r="C39" s="258" t="s">
        <v>103</v>
      </c>
      <c r="D39" s="115" t="s">
        <v>1</v>
      </c>
      <c r="E39" s="14"/>
      <c r="F39" s="14">
        <v>6</v>
      </c>
      <c r="G39" s="14">
        <v>8</v>
      </c>
      <c r="H39" s="14">
        <f t="shared" si="2"/>
        <v>14</v>
      </c>
      <c r="J39" s="72">
        <v>0.43055555555555558</v>
      </c>
      <c r="K39" s="297" t="s">
        <v>135</v>
      </c>
      <c r="L39" s="304" t="s">
        <v>134</v>
      </c>
      <c r="M39" s="252" t="s">
        <v>66</v>
      </c>
      <c r="O39" s="76">
        <v>0.43055555555555558</v>
      </c>
      <c r="P39" s="400" t="s">
        <v>135</v>
      </c>
      <c r="Q39" s="403" t="s">
        <v>1</v>
      </c>
      <c r="R39" s="169" t="s">
        <v>66</v>
      </c>
      <c r="T39" s="72">
        <v>0.43055555555555558</v>
      </c>
      <c r="U39" s="400" t="s">
        <v>135</v>
      </c>
      <c r="V39" s="401" t="s">
        <v>50</v>
      </c>
      <c r="W39" s="169" t="s">
        <v>66</v>
      </c>
      <c r="Y39"/>
      <c r="Z39" s="18" t="s">
        <v>7</v>
      </c>
      <c r="AA39" s="88" t="s">
        <v>138</v>
      </c>
      <c r="AB39"/>
      <c r="AD39" s="72">
        <v>0.43055555555555558</v>
      </c>
      <c r="AE39" s="400" t="s">
        <v>135</v>
      </c>
      <c r="AF39" s="426" t="s">
        <v>52</v>
      </c>
      <c r="AG39" s="180" t="s">
        <v>66</v>
      </c>
      <c r="AI39"/>
      <c r="AJ39" s="18" t="s">
        <v>7</v>
      </c>
      <c r="AK39" s="88" t="s">
        <v>138</v>
      </c>
      <c r="AL39"/>
      <c r="AN39" s="72">
        <v>0.43055555555555558</v>
      </c>
      <c r="AO39" s="297" t="s">
        <v>135</v>
      </c>
      <c r="AP39" s="294" t="s">
        <v>139</v>
      </c>
      <c r="AQ39" s="252" t="s">
        <v>66</v>
      </c>
      <c r="AS39" s="275" t="s">
        <v>1</v>
      </c>
      <c r="BB39" s="292"/>
      <c r="BC39" s="292">
        <v>1</v>
      </c>
      <c r="BD39" s="282" t="s">
        <v>1</v>
      </c>
      <c r="BE39" s="18">
        <f t="shared" si="3"/>
        <v>1</v>
      </c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1:78" s="8" customFormat="1" ht="27" customHeight="1" thickBot="1" x14ac:dyDescent="0.4">
      <c r="B40" s="266" t="s">
        <v>2</v>
      </c>
      <c r="C40" s="258" t="s">
        <v>103</v>
      </c>
      <c r="D40" s="85" t="s">
        <v>2</v>
      </c>
      <c r="E40" s="19"/>
      <c r="F40" s="19">
        <v>4</v>
      </c>
      <c r="G40" s="14">
        <v>10</v>
      </c>
      <c r="H40" s="19">
        <f t="shared" si="2"/>
        <v>14</v>
      </c>
      <c r="J40" s="143">
        <v>0.47916666666666669</v>
      </c>
      <c r="K40" s="305" t="s">
        <v>134</v>
      </c>
      <c r="L40" s="298" t="s">
        <v>135</v>
      </c>
      <c r="M40" s="254" t="s">
        <v>66</v>
      </c>
      <c r="O40" s="143">
        <v>0.47916666666666669</v>
      </c>
      <c r="P40" s="404" t="s">
        <v>1</v>
      </c>
      <c r="Q40" s="402" t="s">
        <v>135</v>
      </c>
      <c r="R40" s="384" t="s">
        <v>66</v>
      </c>
      <c r="T40" s="143">
        <v>0.47916666666666669</v>
      </c>
      <c r="U40" s="306" t="s">
        <v>50</v>
      </c>
      <c r="V40" s="402" t="s">
        <v>135</v>
      </c>
      <c r="W40" s="384" t="s">
        <v>66</v>
      </c>
      <c r="Y40"/>
      <c r="Z40" s="18" t="s">
        <v>142</v>
      </c>
      <c r="AA40" s="163" t="s">
        <v>139</v>
      </c>
      <c r="AB40"/>
      <c r="AD40" s="143">
        <v>0.47916666666666669</v>
      </c>
      <c r="AE40" s="337" t="s">
        <v>52</v>
      </c>
      <c r="AF40" s="402" t="s">
        <v>135</v>
      </c>
      <c r="AG40" s="384" t="s">
        <v>66</v>
      </c>
      <c r="AI40"/>
      <c r="AJ40" s="18" t="s">
        <v>142</v>
      </c>
      <c r="AK40" s="163" t="s">
        <v>139</v>
      </c>
      <c r="AL40"/>
      <c r="AN40" s="143">
        <v>0.47916666666666669</v>
      </c>
      <c r="AO40" s="302" t="s">
        <v>139</v>
      </c>
      <c r="AP40" s="298" t="s">
        <v>135</v>
      </c>
      <c r="AQ40" s="254" t="s">
        <v>66</v>
      </c>
      <c r="AS40" s="85" t="s">
        <v>2</v>
      </c>
      <c r="BC40" s="293"/>
      <c r="BD40" s="85" t="s">
        <v>2</v>
      </c>
      <c r="BE40" s="18">
        <f t="shared" si="3"/>
        <v>0</v>
      </c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spans="1:78" s="8" customFormat="1" ht="27" customHeight="1" thickBot="1" x14ac:dyDescent="0.4">
      <c r="A41"/>
      <c r="B41"/>
      <c r="C41"/>
      <c r="D41"/>
      <c r="E41"/>
      <c r="F41"/>
      <c r="G41"/>
      <c r="H41"/>
      <c r="I41"/>
      <c r="J41"/>
      <c r="M41"/>
      <c r="N41"/>
      <c r="O41"/>
      <c r="R41"/>
      <c r="S41"/>
      <c r="T41"/>
      <c r="W41"/>
      <c r="X41"/>
      <c r="Y41"/>
      <c r="AB41"/>
      <c r="AC41"/>
      <c r="AD41"/>
      <c r="AG41"/>
      <c r="AH41"/>
      <c r="AI41"/>
      <c r="AJ41"/>
      <c r="AK41"/>
      <c r="AL41"/>
      <c r="AM41"/>
      <c r="AN41"/>
      <c r="AQ41"/>
      <c r="AR41"/>
      <c r="AS41"/>
      <c r="BD41" s="7"/>
      <c r="BE41" s="7"/>
      <c r="BF41" s="7"/>
      <c r="BG41" s="7"/>
      <c r="BH41" s="7"/>
      <c r="BI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</row>
    <row r="42" spans="1:78" s="8" customFormat="1" ht="27" customHeight="1" thickBot="1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 s="8">
        <v>10</v>
      </c>
      <c r="R42"/>
      <c r="S42"/>
      <c r="T42"/>
      <c r="U42"/>
      <c r="V42" s="8">
        <v>10</v>
      </c>
      <c r="AA42" s="8">
        <v>8</v>
      </c>
      <c r="AB42" s="418"/>
      <c r="AD42" s="7"/>
      <c r="AE42" s="7"/>
      <c r="AF42" s="8">
        <v>10</v>
      </c>
      <c r="AG42" s="7"/>
      <c r="AK42" s="8">
        <v>8</v>
      </c>
      <c r="AL42" s="12"/>
      <c r="AN42" s="7"/>
      <c r="AO42" s="7"/>
      <c r="AP42" s="18">
        <v>10</v>
      </c>
      <c r="AQ42"/>
      <c r="AR42"/>
      <c r="AS42"/>
      <c r="BD42" s="7"/>
      <c r="BE42" s="7"/>
      <c r="BF42" s="7"/>
      <c r="BG42" s="7"/>
      <c r="BH42" s="7"/>
      <c r="BI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</row>
    <row r="43" spans="1:78" s="8" customFormat="1" ht="27" customHeight="1" x14ac:dyDescent="0.35">
      <c r="A43" s="10"/>
      <c r="B43" s="7"/>
      <c r="C43" s="12"/>
      <c r="D43" s="7"/>
      <c r="E43" s="7"/>
      <c r="F43" s="7"/>
      <c r="G43" s="7"/>
      <c r="H43" s="7"/>
      <c r="BD43" s="10"/>
      <c r="BH43" s="7"/>
      <c r="BI43" s="61"/>
      <c r="BJ43" s="7"/>
      <c r="BK43" s="7"/>
      <c r="BL43" s="7"/>
      <c r="BM43" s="7"/>
    </row>
    <row r="44" spans="1:78" ht="25.4" customHeight="1" x14ac:dyDescent="0.35">
      <c r="H44" s="7"/>
      <c r="P44" s="7" t="s">
        <v>67</v>
      </c>
      <c r="U44" s="7" t="s">
        <v>68</v>
      </c>
      <c r="Y44" s="8"/>
      <c r="Z44" s="8"/>
      <c r="AA44" s="8"/>
      <c r="AB44" s="8" t="s">
        <v>171</v>
      </c>
      <c r="AD44" s="8"/>
      <c r="AG44" s="8"/>
      <c r="AI44" s="8"/>
      <c r="AL44" s="10"/>
      <c r="AN44" s="8"/>
      <c r="AO44" s="8"/>
      <c r="AP44" s="8"/>
      <c r="AQ44" s="8"/>
      <c r="BD44" s="12"/>
      <c r="BI44" s="61"/>
    </row>
    <row r="45" spans="1:78" s="61" customFormat="1" ht="32.15" customHeight="1" x14ac:dyDescent="0.35">
      <c r="A45" s="62"/>
      <c r="B45" s="60">
        <v>8</v>
      </c>
      <c r="C45" s="62"/>
      <c r="G45" s="60">
        <f>SUM(F47:G56)/2</f>
        <v>45</v>
      </c>
      <c r="H45" s="63" t="s">
        <v>18</v>
      </c>
      <c r="I45" s="60"/>
      <c r="J45" s="60" t="s">
        <v>6</v>
      </c>
      <c r="K45" s="60"/>
      <c r="L45" s="60">
        <v>7</v>
      </c>
      <c r="M45" s="60"/>
      <c r="N45" s="60"/>
      <c r="O45" s="60"/>
      <c r="Q45" s="60">
        <f>Q55+L45</f>
        <v>14</v>
      </c>
      <c r="S45" s="60"/>
      <c r="V45" s="60">
        <f>V55+Q45</f>
        <v>21</v>
      </c>
      <c r="X45" s="60"/>
      <c r="AA45" s="60">
        <f>AA55+V45</f>
        <v>26</v>
      </c>
      <c r="AC45" s="60"/>
      <c r="AF45" s="60">
        <f>AF55+AA45</f>
        <v>33</v>
      </c>
      <c r="AH45" s="60"/>
      <c r="AK45" s="60">
        <f>AK55+AF45</f>
        <v>38</v>
      </c>
      <c r="AL45" s="62"/>
      <c r="AM45" s="60"/>
      <c r="AP45" s="60">
        <f>AP55+AK45</f>
        <v>45</v>
      </c>
      <c r="AR45" s="60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12"/>
      <c r="BE45" s="7"/>
      <c r="BF45" s="7"/>
      <c r="BG45" s="7"/>
      <c r="BH45" s="7"/>
    </row>
    <row r="46" spans="1:78" s="61" customFormat="1" ht="56.15" customHeight="1" thickBot="1" x14ac:dyDescent="0.4">
      <c r="A46" s="4" t="s">
        <v>12</v>
      </c>
      <c r="B46" s="60" t="s">
        <v>16</v>
      </c>
      <c r="C46" s="4" t="s">
        <v>17</v>
      </c>
      <c r="E46" s="64" t="s">
        <v>44</v>
      </c>
      <c r="F46" s="64" t="s">
        <v>8</v>
      </c>
      <c r="G46" s="64" t="s">
        <v>9</v>
      </c>
      <c r="H46" s="60" t="s">
        <v>10</v>
      </c>
      <c r="I46" s="60"/>
      <c r="J46" s="75" t="s">
        <v>11</v>
      </c>
      <c r="K46" s="462">
        <v>46137</v>
      </c>
      <c r="L46" s="462"/>
      <c r="M46" s="75" t="s">
        <v>3</v>
      </c>
      <c r="N46" s="8"/>
      <c r="O46" s="75" t="s">
        <v>11</v>
      </c>
      <c r="P46" s="462">
        <v>46144</v>
      </c>
      <c r="Q46" s="462"/>
      <c r="R46" s="75" t="s">
        <v>3</v>
      </c>
      <c r="S46" s="8"/>
      <c r="T46" s="75" t="s">
        <v>11</v>
      </c>
      <c r="U46" s="462">
        <v>46151</v>
      </c>
      <c r="V46" s="462"/>
      <c r="W46" s="75" t="s">
        <v>3</v>
      </c>
      <c r="X46" s="8"/>
      <c r="Y46" s="75" t="s">
        <v>11</v>
      </c>
      <c r="Z46" s="461">
        <v>46158</v>
      </c>
      <c r="AA46" s="461"/>
      <c r="AB46" s="75" t="s">
        <v>3</v>
      </c>
      <c r="AC46" s="8"/>
      <c r="AD46" s="75" t="s">
        <v>11</v>
      </c>
      <c r="AE46" s="461">
        <v>46172</v>
      </c>
      <c r="AF46" s="461"/>
      <c r="AG46" s="75" t="s">
        <v>3</v>
      </c>
      <c r="AH46" s="8"/>
      <c r="AI46" s="75" t="s">
        <v>11</v>
      </c>
      <c r="AJ46" s="461">
        <v>46179</v>
      </c>
      <c r="AK46" s="461"/>
      <c r="AL46" s="78" t="s">
        <v>3</v>
      </c>
      <c r="AM46" s="8"/>
      <c r="AN46" s="75" t="s">
        <v>11</v>
      </c>
      <c r="AO46" s="461">
        <v>46186</v>
      </c>
      <c r="AP46" s="461"/>
      <c r="AQ46" s="75" t="s">
        <v>3</v>
      </c>
      <c r="AR46" s="60"/>
      <c r="AS46" s="60"/>
      <c r="AT46" s="60" t="s">
        <v>160</v>
      </c>
      <c r="AU46" s="20" t="s">
        <v>164</v>
      </c>
      <c r="AV46" s="85" t="s">
        <v>163</v>
      </c>
      <c r="AW46" s="100" t="s">
        <v>161</v>
      </c>
      <c r="AX46" s="88" t="s">
        <v>162</v>
      </c>
      <c r="AY46" s="86" t="s">
        <v>63</v>
      </c>
      <c r="AZ46" s="58" t="s">
        <v>36</v>
      </c>
      <c r="BA46" s="59" t="s">
        <v>42</v>
      </c>
      <c r="BB46" s="10"/>
      <c r="BC46" s="8">
        <f>SUM(BC47:BC54)/2</f>
        <v>45</v>
      </c>
      <c r="BD46" s="8"/>
      <c r="BE46" s="8"/>
      <c r="BF46" s="7"/>
      <c r="BG46" s="7"/>
      <c r="BH46" s="7"/>
      <c r="BL46" s="60"/>
    </row>
    <row r="47" spans="1:78" s="61" customFormat="1" ht="36.75" customHeight="1" x14ac:dyDescent="0.35">
      <c r="A47" s="10" t="s">
        <v>177</v>
      </c>
      <c r="B47" s="55" t="s">
        <v>160</v>
      </c>
      <c r="C47" s="47" t="s">
        <v>103</v>
      </c>
      <c r="D47" s="55" t="s">
        <v>160</v>
      </c>
      <c r="E47" s="5"/>
      <c r="F47" s="5">
        <v>4</v>
      </c>
      <c r="G47" s="6">
        <v>9</v>
      </c>
      <c r="H47" s="6">
        <f t="shared" ref="H47:H54" si="4">F47+G47</f>
        <v>13</v>
      </c>
      <c r="I47" s="60"/>
      <c r="J47" s="331">
        <v>0.375</v>
      </c>
      <c r="K47" s="357" t="s">
        <v>63</v>
      </c>
      <c r="L47" s="363" t="s">
        <v>161</v>
      </c>
      <c r="M47" s="73" t="s">
        <v>179</v>
      </c>
      <c r="N47" s="60"/>
      <c r="O47" s="331">
        <v>0.375</v>
      </c>
      <c r="P47" s="368" t="s">
        <v>160</v>
      </c>
      <c r="Q47" s="369" t="s">
        <v>162</v>
      </c>
      <c r="R47" s="73" t="s">
        <v>177</v>
      </c>
      <c r="S47" s="60"/>
      <c r="T47" s="331">
        <v>0.375</v>
      </c>
      <c r="U47" s="362" t="s">
        <v>164</v>
      </c>
      <c r="V47" s="369" t="s">
        <v>162</v>
      </c>
      <c r="W47" s="73" t="s">
        <v>173</v>
      </c>
      <c r="X47" s="60"/>
      <c r="Y47" s="331">
        <v>0.375</v>
      </c>
      <c r="Z47" s="343" t="s">
        <v>42</v>
      </c>
      <c r="AA47" s="344" t="s">
        <v>36</v>
      </c>
      <c r="AB47" s="73" t="s">
        <v>166</v>
      </c>
      <c r="AC47" s="60"/>
      <c r="AD47" s="331">
        <v>0.5</v>
      </c>
      <c r="AE47" s="459" t="s">
        <v>36</v>
      </c>
      <c r="AF47" s="375" t="s">
        <v>164</v>
      </c>
      <c r="AG47" s="73" t="s">
        <v>70</v>
      </c>
      <c r="AH47" s="60"/>
      <c r="AI47" s="331">
        <v>0.375</v>
      </c>
      <c r="AJ47" s="357" t="s">
        <v>63</v>
      </c>
      <c r="AK47" s="352" t="s">
        <v>160</v>
      </c>
      <c r="AL47" s="73" t="s">
        <v>179</v>
      </c>
      <c r="AM47" s="60"/>
      <c r="AN47" s="331">
        <v>0.375</v>
      </c>
      <c r="AO47" s="343" t="s">
        <v>42</v>
      </c>
      <c r="AP47" s="344" t="s">
        <v>36</v>
      </c>
      <c r="AQ47" s="73" t="s">
        <v>166</v>
      </c>
      <c r="AR47" s="60"/>
      <c r="AS47" s="60" t="s">
        <v>160</v>
      </c>
      <c r="AT47" s="91"/>
      <c r="AU47" s="91">
        <v>1</v>
      </c>
      <c r="AV47" s="91">
        <v>1</v>
      </c>
      <c r="AW47" s="91">
        <v>2</v>
      </c>
      <c r="AX47" s="91">
        <v>2</v>
      </c>
      <c r="AY47" s="91">
        <v>3</v>
      </c>
      <c r="AZ47" s="91">
        <v>2</v>
      </c>
      <c r="BA47" s="91">
        <v>2</v>
      </c>
      <c r="BB47" s="55" t="s">
        <v>37</v>
      </c>
      <c r="BC47" s="8">
        <f>SUM(AT47:BA47)</f>
        <v>13</v>
      </c>
      <c r="BD47" s="8"/>
      <c r="BE47" s="8"/>
      <c r="BF47" s="7"/>
      <c r="BG47" s="7"/>
      <c r="BH47" s="7"/>
    </row>
    <row r="48" spans="1:78" s="61" customFormat="1" ht="36.75" customHeight="1" x14ac:dyDescent="0.35">
      <c r="A48" s="5" t="s">
        <v>165</v>
      </c>
      <c r="B48" s="85" t="s">
        <v>163</v>
      </c>
      <c r="C48" s="47" t="s">
        <v>103</v>
      </c>
      <c r="D48" s="85" t="s">
        <v>163</v>
      </c>
      <c r="E48" s="5"/>
      <c r="F48" s="5">
        <v>7</v>
      </c>
      <c r="G48" s="6">
        <v>0</v>
      </c>
      <c r="H48" s="6">
        <f t="shared" si="4"/>
        <v>7</v>
      </c>
      <c r="I48" s="60"/>
      <c r="J48" s="332">
        <v>0.45833333333333331</v>
      </c>
      <c r="K48" s="364" t="s">
        <v>161</v>
      </c>
      <c r="L48" s="346" t="s">
        <v>164</v>
      </c>
      <c r="M48" s="77" t="s">
        <v>179</v>
      </c>
      <c r="N48" s="60"/>
      <c r="O48" s="332">
        <v>0.45833333333333331</v>
      </c>
      <c r="P48" s="340" t="s">
        <v>162</v>
      </c>
      <c r="Q48" s="358" t="s">
        <v>63</v>
      </c>
      <c r="R48" s="77" t="s">
        <v>177</v>
      </c>
      <c r="S48" s="60"/>
      <c r="T48" s="332">
        <v>0.45833333333333331</v>
      </c>
      <c r="U48" s="340" t="s">
        <v>162</v>
      </c>
      <c r="V48" s="348" t="s">
        <v>42</v>
      </c>
      <c r="W48" s="77" t="s">
        <v>173</v>
      </c>
      <c r="X48" s="60"/>
      <c r="Y48" s="332">
        <v>0.45833333333333331</v>
      </c>
      <c r="Z48" s="345" t="s">
        <v>36</v>
      </c>
      <c r="AA48" s="346" t="s">
        <v>164</v>
      </c>
      <c r="AB48" s="77" t="s">
        <v>166</v>
      </c>
      <c r="AC48" s="60"/>
      <c r="AD48" s="332">
        <v>0.58333333333333337</v>
      </c>
      <c r="AE48" s="376" t="s">
        <v>164</v>
      </c>
      <c r="AF48" s="373" t="s">
        <v>162</v>
      </c>
      <c r="AG48" s="77" t="s">
        <v>70</v>
      </c>
      <c r="AH48" s="60"/>
      <c r="AI48" s="332">
        <v>0.45833333333333331</v>
      </c>
      <c r="AJ48" s="336" t="s">
        <v>160</v>
      </c>
      <c r="AK48" s="348" t="s">
        <v>42</v>
      </c>
      <c r="AL48" s="77" t="s">
        <v>179</v>
      </c>
      <c r="AM48" s="60"/>
      <c r="AN48" s="332">
        <v>0.45833333333333331</v>
      </c>
      <c r="AO48" s="345" t="s">
        <v>36</v>
      </c>
      <c r="AP48" s="358" t="s">
        <v>63</v>
      </c>
      <c r="AQ48" s="77" t="s">
        <v>166</v>
      </c>
      <c r="AR48" s="60"/>
      <c r="AS48" s="87" t="s">
        <v>164</v>
      </c>
      <c r="AT48" s="7"/>
      <c r="AU48" s="92"/>
      <c r="AV48" s="92">
        <v>1</v>
      </c>
      <c r="AW48" s="92">
        <v>3</v>
      </c>
      <c r="AX48" s="92">
        <v>2</v>
      </c>
      <c r="AY48" s="92">
        <v>2</v>
      </c>
      <c r="AZ48" s="92">
        <v>2</v>
      </c>
      <c r="BA48" s="92">
        <v>2</v>
      </c>
      <c r="BB48" s="87" t="s">
        <v>164</v>
      </c>
      <c r="BC48" s="8">
        <f>SUM(AU48:BA48)+AU47</f>
        <v>13</v>
      </c>
      <c r="BD48" s="8"/>
      <c r="BE48" s="8"/>
      <c r="BF48" s="7"/>
      <c r="BG48" s="7"/>
      <c r="BH48" s="7"/>
    </row>
    <row r="49" spans="1:64" s="61" customFormat="1" ht="36.75" customHeight="1" thickBot="1" x14ac:dyDescent="0.4">
      <c r="A49" s="5" t="s">
        <v>56</v>
      </c>
      <c r="B49" s="100" t="s">
        <v>161</v>
      </c>
      <c r="C49" s="47" t="s">
        <v>104</v>
      </c>
      <c r="D49" s="100" t="s">
        <v>161</v>
      </c>
      <c r="E49" s="5">
        <v>2</v>
      </c>
      <c r="F49" s="5">
        <v>4</v>
      </c>
      <c r="G49" s="6">
        <v>5</v>
      </c>
      <c r="H49" s="6">
        <f t="shared" si="4"/>
        <v>9</v>
      </c>
      <c r="I49" s="60"/>
      <c r="J49" s="175">
        <v>0.54166666666666663</v>
      </c>
      <c r="K49" s="349" t="s">
        <v>164</v>
      </c>
      <c r="L49" s="350" t="s">
        <v>63</v>
      </c>
      <c r="M49" s="74" t="s">
        <v>179</v>
      </c>
      <c r="N49" s="60"/>
      <c r="O49" s="330">
        <v>0.54166666666666663</v>
      </c>
      <c r="P49" s="361" t="s">
        <v>63</v>
      </c>
      <c r="Q49" s="370" t="s">
        <v>160</v>
      </c>
      <c r="R49" s="74" t="s">
        <v>177</v>
      </c>
      <c r="S49" s="60"/>
      <c r="T49" s="330">
        <v>0.54166666666666663</v>
      </c>
      <c r="U49" s="355" t="s">
        <v>42</v>
      </c>
      <c r="V49" s="367" t="s">
        <v>164</v>
      </c>
      <c r="W49" s="74" t="s">
        <v>173</v>
      </c>
      <c r="X49" s="60"/>
      <c r="Y49" s="332">
        <v>0.54166666666666663</v>
      </c>
      <c r="Z49" s="347" t="s">
        <v>63</v>
      </c>
      <c r="AA49" s="348" t="s">
        <v>42</v>
      </c>
      <c r="AB49" s="77" t="s">
        <v>166</v>
      </c>
      <c r="AC49" s="60"/>
      <c r="AD49" s="330">
        <v>0.66666666666666663</v>
      </c>
      <c r="AE49" s="374" t="s">
        <v>162</v>
      </c>
      <c r="AF49" s="356" t="s">
        <v>36</v>
      </c>
      <c r="AG49" s="74" t="s">
        <v>70</v>
      </c>
      <c r="AH49" s="60"/>
      <c r="AI49" s="332">
        <v>0.54166666666666663</v>
      </c>
      <c r="AJ49" s="345" t="s">
        <v>36</v>
      </c>
      <c r="AK49" s="358" t="s">
        <v>63</v>
      </c>
      <c r="AL49" s="77" t="s">
        <v>179</v>
      </c>
      <c r="AM49" s="60"/>
      <c r="AN49" s="330">
        <v>0.54166666666666663</v>
      </c>
      <c r="AO49" s="361" t="s">
        <v>63</v>
      </c>
      <c r="AP49" s="360" t="s">
        <v>42</v>
      </c>
      <c r="AQ49" s="74" t="s">
        <v>166</v>
      </c>
      <c r="AR49" s="60"/>
      <c r="AS49" s="85" t="s">
        <v>163</v>
      </c>
      <c r="AT49" s="7"/>
      <c r="AU49" s="7"/>
      <c r="AV49" s="81"/>
      <c r="AW49" s="81">
        <v>1</v>
      </c>
      <c r="AX49" s="81">
        <v>1</v>
      </c>
      <c r="AY49" s="81">
        <v>1</v>
      </c>
      <c r="AZ49" s="81">
        <v>1</v>
      </c>
      <c r="BA49" s="81">
        <v>1</v>
      </c>
      <c r="BB49" s="85" t="s">
        <v>163</v>
      </c>
      <c r="BC49" s="8">
        <f>SUM(AV49:BA49)+AV48+AV47</f>
        <v>7</v>
      </c>
      <c r="BD49" s="8"/>
      <c r="BE49" s="8"/>
      <c r="BF49" s="7"/>
      <c r="BG49" s="7"/>
      <c r="BH49" s="7"/>
    </row>
    <row r="50" spans="1:64" s="61" customFormat="1" ht="36.75" customHeight="1" thickBot="1" x14ac:dyDescent="0.4">
      <c r="A50" s="5" t="s">
        <v>13</v>
      </c>
      <c r="B50" s="88" t="s">
        <v>162</v>
      </c>
      <c r="C50" s="47" t="s">
        <v>104</v>
      </c>
      <c r="D50" s="88" t="s">
        <v>162</v>
      </c>
      <c r="E50" s="5">
        <v>2</v>
      </c>
      <c r="F50" s="5">
        <v>2</v>
      </c>
      <c r="G50" s="6">
        <v>7</v>
      </c>
      <c r="H50" s="6">
        <f t="shared" si="4"/>
        <v>9</v>
      </c>
      <c r="I50" s="60"/>
      <c r="J50" s="331">
        <v>0.375</v>
      </c>
      <c r="K50" s="351" t="s">
        <v>162</v>
      </c>
      <c r="L50" s="344" t="s">
        <v>36</v>
      </c>
      <c r="M50" s="73" t="s">
        <v>56</v>
      </c>
      <c r="N50" s="60"/>
      <c r="O50" s="331">
        <v>0.375</v>
      </c>
      <c r="P50" s="371" t="s">
        <v>161</v>
      </c>
      <c r="Q50" s="375" t="s">
        <v>164</v>
      </c>
      <c r="R50" s="73" t="s">
        <v>56</v>
      </c>
      <c r="S50" s="60"/>
      <c r="T50" s="172">
        <v>0.375</v>
      </c>
      <c r="U50" s="371" t="s">
        <v>161</v>
      </c>
      <c r="V50" s="344" t="s">
        <v>36</v>
      </c>
      <c r="W50" s="73" t="s">
        <v>56</v>
      </c>
      <c r="X50" s="60"/>
      <c r="Y50" s="175">
        <v>0.625</v>
      </c>
      <c r="Z50" s="349" t="s">
        <v>164</v>
      </c>
      <c r="AA50" s="350" t="s">
        <v>63</v>
      </c>
      <c r="AB50" s="74" t="s">
        <v>166</v>
      </c>
      <c r="AC50" s="60"/>
      <c r="AD50" s="331">
        <v>0.375</v>
      </c>
      <c r="AE50" s="368" t="s">
        <v>160</v>
      </c>
      <c r="AF50" s="354" t="s">
        <v>63</v>
      </c>
      <c r="AG50" s="73" t="s">
        <v>177</v>
      </c>
      <c r="AH50" s="60"/>
      <c r="AI50" s="330">
        <v>0.625</v>
      </c>
      <c r="AJ50" s="355" t="s">
        <v>42</v>
      </c>
      <c r="AK50" s="356" t="s">
        <v>36</v>
      </c>
      <c r="AL50" s="74" t="s">
        <v>179</v>
      </c>
      <c r="AM50" s="60"/>
      <c r="AN50" s="331">
        <v>0.375</v>
      </c>
      <c r="AO50" s="362" t="s">
        <v>164</v>
      </c>
      <c r="AP50" s="363" t="s">
        <v>161</v>
      </c>
      <c r="AQ50" s="73" t="s">
        <v>173</v>
      </c>
      <c r="AR50" s="60"/>
      <c r="AS50" s="100" t="s">
        <v>161</v>
      </c>
      <c r="AT50" s="7"/>
      <c r="AU50" s="7"/>
      <c r="AV50" s="7"/>
      <c r="AW50" s="80"/>
      <c r="AX50" s="80"/>
      <c r="AY50" s="80">
        <v>1</v>
      </c>
      <c r="AZ50" s="80">
        <v>1</v>
      </c>
      <c r="BA50" s="80">
        <v>1</v>
      </c>
      <c r="BB50" s="100" t="s">
        <v>161</v>
      </c>
      <c r="BC50" s="8">
        <f>SUM(AW50:BA50)+AW49+AW48+AW47</f>
        <v>9</v>
      </c>
      <c r="BD50" s="8"/>
      <c r="BE50" s="8"/>
      <c r="BF50" s="7"/>
      <c r="BG50" s="7"/>
      <c r="BH50" s="7"/>
    </row>
    <row r="51" spans="1:64" s="61" customFormat="1" ht="36.75" customHeight="1" thickBot="1" x14ac:dyDescent="0.4">
      <c r="A51" s="10" t="s">
        <v>179</v>
      </c>
      <c r="B51" s="86" t="s">
        <v>63</v>
      </c>
      <c r="C51" s="47" t="s">
        <v>103</v>
      </c>
      <c r="D51" s="86" t="s">
        <v>63</v>
      </c>
      <c r="E51" s="5"/>
      <c r="F51" s="5">
        <v>4</v>
      </c>
      <c r="G51" s="6">
        <v>9</v>
      </c>
      <c r="H51" s="6">
        <f t="shared" si="4"/>
        <v>13</v>
      </c>
      <c r="I51" s="60"/>
      <c r="J51" s="332">
        <v>0.45833333333333331</v>
      </c>
      <c r="K51" s="345" t="s">
        <v>36</v>
      </c>
      <c r="L51" s="365" t="s">
        <v>160</v>
      </c>
      <c r="M51" s="77" t="s">
        <v>56</v>
      </c>
      <c r="N51" s="60"/>
      <c r="O51" s="332">
        <v>0.45833333333333331</v>
      </c>
      <c r="P51" s="376" t="s">
        <v>164</v>
      </c>
      <c r="Q51" s="348" t="s">
        <v>42</v>
      </c>
      <c r="R51" s="77" t="s">
        <v>56</v>
      </c>
      <c r="S51" s="60"/>
      <c r="T51" s="332">
        <v>0.45833333333333331</v>
      </c>
      <c r="U51" s="345" t="s">
        <v>36</v>
      </c>
      <c r="V51" s="365" t="s">
        <v>160</v>
      </c>
      <c r="W51" s="77" t="s">
        <v>56</v>
      </c>
      <c r="X51" s="60"/>
      <c r="Y51" s="328">
        <v>0.375</v>
      </c>
      <c r="Z51" s="377" t="s">
        <v>163</v>
      </c>
      <c r="AA51" s="381" t="s">
        <v>160</v>
      </c>
      <c r="AB51" s="156" t="s">
        <v>165</v>
      </c>
      <c r="AC51" s="60"/>
      <c r="AD51" s="332">
        <v>0.45833333333333331</v>
      </c>
      <c r="AE51" s="347" t="s">
        <v>63</v>
      </c>
      <c r="AF51" s="348" t="s">
        <v>42</v>
      </c>
      <c r="AG51" s="77" t="s">
        <v>177</v>
      </c>
      <c r="AH51" s="60"/>
      <c r="AI51" s="330">
        <v>0.375</v>
      </c>
      <c r="AJ51" s="349" t="s">
        <v>164</v>
      </c>
      <c r="AK51" s="359" t="s">
        <v>163</v>
      </c>
      <c r="AL51" s="74" t="s">
        <v>165</v>
      </c>
      <c r="AM51" s="60"/>
      <c r="AN51" s="332">
        <v>0.45833333333333331</v>
      </c>
      <c r="AO51" s="364" t="s">
        <v>161</v>
      </c>
      <c r="AP51" s="365" t="s">
        <v>160</v>
      </c>
      <c r="AQ51" s="77" t="s">
        <v>173</v>
      </c>
      <c r="AR51" s="60"/>
      <c r="AS51" s="88" t="s">
        <v>162</v>
      </c>
      <c r="AT51" s="7"/>
      <c r="AU51" s="7"/>
      <c r="AV51" s="7"/>
      <c r="AW51" s="7"/>
      <c r="AX51" s="93"/>
      <c r="AY51" s="93">
        <v>1</v>
      </c>
      <c r="AZ51" s="93">
        <v>2</v>
      </c>
      <c r="BA51" s="93">
        <v>1</v>
      </c>
      <c r="BB51" s="88" t="s">
        <v>162</v>
      </c>
      <c r="BC51" s="8">
        <f>SUM(AX51:BA51)+SUM(AX47:AX50)</f>
        <v>9</v>
      </c>
      <c r="BD51" s="8"/>
      <c r="BE51" s="8"/>
      <c r="BF51" s="7"/>
      <c r="BG51" s="7"/>
      <c r="BH51" s="7"/>
    </row>
    <row r="52" spans="1:64" s="61" customFormat="1" ht="36.75" customHeight="1" thickBot="1" x14ac:dyDescent="0.4">
      <c r="A52" s="10" t="s">
        <v>173</v>
      </c>
      <c r="B52" s="87" t="s">
        <v>164</v>
      </c>
      <c r="C52" s="47" t="s">
        <v>103</v>
      </c>
      <c r="D52" s="87" t="s">
        <v>164</v>
      </c>
      <c r="E52" s="5"/>
      <c r="F52" s="5">
        <v>4</v>
      </c>
      <c r="G52" s="6">
        <v>9</v>
      </c>
      <c r="H52" s="6">
        <f t="shared" si="4"/>
        <v>13</v>
      </c>
      <c r="I52" s="60"/>
      <c r="J52" s="175">
        <v>0.54166666666666663</v>
      </c>
      <c r="K52" s="366" t="s">
        <v>160</v>
      </c>
      <c r="L52" s="353" t="s">
        <v>162</v>
      </c>
      <c r="M52" s="74" t="s">
        <v>56</v>
      </c>
      <c r="N52" s="60"/>
      <c r="O52" s="175">
        <v>0.54166666666666663</v>
      </c>
      <c r="P52" s="355" t="s">
        <v>42</v>
      </c>
      <c r="Q52" s="372" t="s">
        <v>161</v>
      </c>
      <c r="R52" s="74" t="s">
        <v>56</v>
      </c>
      <c r="S52" s="60"/>
      <c r="T52" s="330">
        <v>0.54166666666666663</v>
      </c>
      <c r="U52" s="366" t="s">
        <v>160</v>
      </c>
      <c r="V52" s="372" t="s">
        <v>161</v>
      </c>
      <c r="W52" s="74" t="s">
        <v>56</v>
      </c>
      <c r="X52" s="60"/>
      <c r="Y52" s="60" t="s">
        <v>7</v>
      </c>
      <c r="Z52" s="329" t="s">
        <v>161</v>
      </c>
      <c r="AA52" s="60"/>
      <c r="AB52" s="4"/>
      <c r="AC52" s="60"/>
      <c r="AD52" s="330">
        <v>0.54166666666666663</v>
      </c>
      <c r="AE52" s="355" t="s">
        <v>42</v>
      </c>
      <c r="AF52" s="370" t="s">
        <v>160</v>
      </c>
      <c r="AG52" s="74" t="s">
        <v>177</v>
      </c>
      <c r="AH52" s="60"/>
      <c r="AI52" s="60" t="s">
        <v>7</v>
      </c>
      <c r="AJ52" s="329" t="s">
        <v>161</v>
      </c>
      <c r="AK52" s="60"/>
      <c r="AL52" s="60"/>
      <c r="AM52" s="60"/>
      <c r="AN52" s="330">
        <v>0.54166666666666663</v>
      </c>
      <c r="AO52" s="366" t="s">
        <v>160</v>
      </c>
      <c r="AP52" s="367" t="s">
        <v>164</v>
      </c>
      <c r="AQ52" s="74" t="s">
        <v>173</v>
      </c>
      <c r="AR52" s="60"/>
      <c r="AS52" s="86" t="s">
        <v>63</v>
      </c>
      <c r="AT52" s="7"/>
      <c r="AU52" s="7"/>
      <c r="AV52" s="7"/>
      <c r="AW52" s="7"/>
      <c r="AX52" s="7"/>
      <c r="AY52" s="94"/>
      <c r="AZ52" s="94">
        <v>2</v>
      </c>
      <c r="BA52" s="94">
        <v>3</v>
      </c>
      <c r="BB52" s="86" t="s">
        <v>63</v>
      </c>
      <c r="BC52" s="8">
        <f>SUM(AY52:BA52)+SUM(AY47:AY51)</f>
        <v>13</v>
      </c>
      <c r="BD52" s="8"/>
      <c r="BE52" s="8"/>
      <c r="BF52" s="7"/>
      <c r="BG52" s="7"/>
      <c r="BH52" s="7"/>
    </row>
    <row r="53" spans="1:64" s="61" customFormat="1" ht="36.75" customHeight="1" thickBot="1" x14ac:dyDescent="0.4">
      <c r="A53" s="5" t="s">
        <v>70</v>
      </c>
      <c r="B53" s="58" t="s">
        <v>36</v>
      </c>
      <c r="C53" s="47" t="s">
        <v>103</v>
      </c>
      <c r="D53" s="58" t="s">
        <v>36</v>
      </c>
      <c r="E53" s="5"/>
      <c r="F53" s="5">
        <v>4</v>
      </c>
      <c r="G53" s="6">
        <v>9</v>
      </c>
      <c r="H53" s="6">
        <f t="shared" si="4"/>
        <v>13</v>
      </c>
      <c r="I53" s="60"/>
      <c r="J53" s="177">
        <v>0.375</v>
      </c>
      <c r="K53" s="377" t="s">
        <v>163</v>
      </c>
      <c r="L53" s="379" t="s">
        <v>42</v>
      </c>
      <c r="M53" s="156" t="s">
        <v>165</v>
      </c>
      <c r="N53" s="60"/>
      <c r="O53" s="177">
        <v>0.375</v>
      </c>
      <c r="P53" s="377" t="s">
        <v>163</v>
      </c>
      <c r="Q53" s="378" t="s">
        <v>36</v>
      </c>
      <c r="R53" s="156" t="s">
        <v>165</v>
      </c>
      <c r="S53" s="60"/>
      <c r="T53" s="328">
        <v>0.375</v>
      </c>
      <c r="U53" s="377" t="s">
        <v>163</v>
      </c>
      <c r="V53" s="380" t="s">
        <v>63</v>
      </c>
      <c r="W53" s="156" t="s">
        <v>165</v>
      </c>
      <c r="X53" s="60"/>
      <c r="Y53" s="60" t="s">
        <v>7</v>
      </c>
      <c r="Z53" s="88" t="s">
        <v>162</v>
      </c>
      <c r="AA53" s="60"/>
      <c r="AB53" s="60"/>
      <c r="AC53" s="60"/>
      <c r="AD53" s="328">
        <v>0.375</v>
      </c>
      <c r="AE53" s="377" t="s">
        <v>163</v>
      </c>
      <c r="AF53" s="382" t="s">
        <v>161</v>
      </c>
      <c r="AG53" s="156" t="s">
        <v>165</v>
      </c>
      <c r="AH53" s="60"/>
      <c r="AI53" s="60" t="s">
        <v>7</v>
      </c>
      <c r="AJ53" s="88" t="s">
        <v>162</v>
      </c>
      <c r="AL53" s="60"/>
      <c r="AM53" s="60"/>
      <c r="AN53" s="328">
        <v>0.375</v>
      </c>
      <c r="AO53" s="377" t="s">
        <v>163</v>
      </c>
      <c r="AP53" s="383" t="s">
        <v>162</v>
      </c>
      <c r="AQ53" s="156" t="s">
        <v>165</v>
      </c>
      <c r="AR53" s="60"/>
      <c r="AS53" s="58" t="s">
        <v>36</v>
      </c>
      <c r="AT53" s="7"/>
      <c r="AU53" s="7"/>
      <c r="AV53" s="7"/>
      <c r="AW53" s="7"/>
      <c r="AX53" s="7"/>
      <c r="AY53" s="7"/>
      <c r="AZ53" s="95"/>
      <c r="BA53" s="95">
        <v>3</v>
      </c>
      <c r="BB53" s="58" t="s">
        <v>36</v>
      </c>
      <c r="BC53" s="8">
        <f>SUM(AZ53:BA53)+SUM(AZ47:AZ52)</f>
        <v>13</v>
      </c>
      <c r="BD53" s="8"/>
      <c r="BE53" s="8"/>
      <c r="BF53" s="7"/>
      <c r="BG53" s="7"/>
      <c r="BH53" s="7"/>
    </row>
    <row r="54" spans="1:64" s="61" customFormat="1" ht="36.75" customHeight="1" x14ac:dyDescent="0.35">
      <c r="A54" s="5" t="s">
        <v>166</v>
      </c>
      <c r="B54" s="59" t="s">
        <v>42</v>
      </c>
      <c r="C54" s="47" t="s">
        <v>103</v>
      </c>
      <c r="D54" s="59" t="s">
        <v>42</v>
      </c>
      <c r="E54" s="5"/>
      <c r="F54" s="5">
        <v>4</v>
      </c>
      <c r="G54" s="6">
        <v>9</v>
      </c>
      <c r="H54" s="6">
        <f t="shared" si="4"/>
        <v>13</v>
      </c>
      <c r="I54" s="60"/>
      <c r="X54" s="60"/>
      <c r="AC54" s="60"/>
      <c r="AH54" s="60"/>
      <c r="AM54" s="60"/>
      <c r="AR54" s="60"/>
      <c r="AS54" s="59" t="s">
        <v>42</v>
      </c>
      <c r="AT54" s="7"/>
      <c r="AU54" s="7"/>
      <c r="AV54" s="7"/>
      <c r="AW54" s="7"/>
      <c r="AX54" s="7"/>
      <c r="AY54" s="7"/>
      <c r="AZ54" s="7"/>
      <c r="BA54" s="59"/>
      <c r="BB54" s="59" t="s">
        <v>42</v>
      </c>
      <c r="BC54" s="8">
        <f>SUM(BA47:BA53)</f>
        <v>13</v>
      </c>
      <c r="BD54" s="8"/>
      <c r="BE54" s="8"/>
      <c r="BF54" s="7"/>
      <c r="BG54" s="7"/>
      <c r="BH54" s="7"/>
    </row>
    <row r="55" spans="1:64" s="61" customFormat="1" ht="36.75" customHeight="1" x14ac:dyDescent="0.35">
      <c r="I55" s="60"/>
      <c r="Q55" s="89">
        <v>7</v>
      </c>
      <c r="S55" s="60"/>
      <c r="T55" s="60"/>
      <c r="V55" s="89">
        <v>7</v>
      </c>
      <c r="X55" s="60"/>
      <c r="Y55" s="60"/>
      <c r="AA55" s="54">
        <v>5</v>
      </c>
      <c r="AB55" s="60"/>
      <c r="AC55" s="60"/>
      <c r="AD55" s="60"/>
      <c r="AF55" s="54">
        <v>7</v>
      </c>
      <c r="AH55" s="60"/>
      <c r="AI55" s="60"/>
      <c r="AK55" s="54">
        <v>5</v>
      </c>
      <c r="AN55" s="60"/>
      <c r="AP55" s="54">
        <v>7</v>
      </c>
      <c r="AR55" s="60"/>
      <c r="AT55" s="7"/>
      <c r="AU55" s="7"/>
      <c r="AV55" s="7"/>
      <c r="AW55" s="7"/>
      <c r="AX55" s="7"/>
      <c r="AY55" s="7"/>
      <c r="AZ55" s="7"/>
      <c r="BA55" s="7"/>
      <c r="BB55" s="7"/>
      <c r="BD55" s="8"/>
      <c r="BE55" s="8"/>
      <c r="BF55" s="8"/>
      <c r="BG55" s="7"/>
      <c r="BH55" s="7"/>
      <c r="BI55" s="7"/>
    </row>
    <row r="56" spans="1:64" s="61" customFormat="1" ht="36.75" customHeight="1" x14ac:dyDescent="0.35">
      <c r="I56" s="60"/>
      <c r="N56" s="60"/>
      <c r="O56" s="60"/>
      <c r="X56" s="60"/>
      <c r="AB56" s="60" t="s">
        <v>176</v>
      </c>
      <c r="AC56" s="60"/>
      <c r="AH56" s="60"/>
      <c r="AM56" s="60"/>
      <c r="AQ56" s="60" t="s">
        <v>175</v>
      </c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7"/>
      <c r="BG56" s="7"/>
      <c r="BH56" s="7"/>
      <c r="BK56" s="1"/>
    </row>
    <row r="57" spans="1:64" ht="36.75" customHeight="1" x14ac:dyDescent="0.35">
      <c r="I57" s="8"/>
      <c r="K57" s="67"/>
      <c r="M57" s="8" t="s">
        <v>171</v>
      </c>
      <c r="N57" s="8"/>
      <c r="R57" s="8" t="s">
        <v>171</v>
      </c>
      <c r="S57" s="8"/>
      <c r="W57" s="8" t="s">
        <v>174</v>
      </c>
      <c r="X57" s="8"/>
      <c r="Y57" s="8"/>
      <c r="Z57" s="8"/>
      <c r="AB57" s="8" t="s">
        <v>171</v>
      </c>
      <c r="AC57" s="8"/>
      <c r="AD57" s="8"/>
      <c r="AE57" s="8"/>
      <c r="AF57" s="8"/>
      <c r="AG57" s="8"/>
      <c r="AH57" s="8"/>
      <c r="AI57" s="8"/>
      <c r="AK57" s="8"/>
      <c r="AM57" s="8"/>
      <c r="AN57" s="8"/>
      <c r="AO57" s="8"/>
      <c r="AP57" s="8"/>
      <c r="AQ57" s="8" t="s">
        <v>174</v>
      </c>
      <c r="BG57" s="12"/>
      <c r="BL57" s="8"/>
    </row>
    <row r="58" spans="1:64" x14ac:dyDescent="0.35">
      <c r="H58" s="8"/>
      <c r="T58" s="8"/>
      <c r="U58" s="8"/>
      <c r="V58" s="8"/>
      <c r="W58" s="8"/>
      <c r="Y58" s="8"/>
      <c r="Z58" s="8"/>
      <c r="AA58" s="8"/>
      <c r="AC58" s="8"/>
      <c r="AD58" s="8"/>
      <c r="AE58" s="8"/>
      <c r="AF58" s="8"/>
      <c r="AI58" s="8"/>
      <c r="AJ58" s="8"/>
      <c r="AK58" s="8"/>
      <c r="AL58" s="10"/>
      <c r="AM58" s="10"/>
      <c r="BL58" s="12"/>
    </row>
    <row r="59" spans="1:64" x14ac:dyDescent="0.35">
      <c r="B59" s="8">
        <v>5</v>
      </c>
      <c r="D59" s="10"/>
      <c r="E59" s="8"/>
      <c r="F59" s="8"/>
      <c r="G59" s="9">
        <f>SUM(F61:G67)/2</f>
        <v>21</v>
      </c>
      <c r="H59" s="11" t="s">
        <v>18</v>
      </c>
      <c r="J59" s="7" t="s">
        <v>6</v>
      </c>
      <c r="L59" s="8">
        <v>3</v>
      </c>
      <c r="Q59" s="8">
        <f>R67+L59</f>
        <v>6</v>
      </c>
      <c r="S59" s="8"/>
      <c r="V59" s="8">
        <f>W67+Q59</f>
        <v>9</v>
      </c>
      <c r="X59" s="8"/>
      <c r="AA59" s="8">
        <f>AB67+V59</f>
        <v>12</v>
      </c>
      <c r="AC59" s="8"/>
      <c r="AF59" s="8">
        <f>AG67+AA59</f>
        <v>15</v>
      </c>
      <c r="AH59" s="8"/>
      <c r="AK59" s="8">
        <f>AL67+AF59</f>
        <v>18</v>
      </c>
      <c r="AM59" s="8"/>
      <c r="AP59" s="8">
        <f>AQ67+AK59</f>
        <v>21</v>
      </c>
      <c r="AU59" s="8"/>
      <c r="BL59" s="12"/>
    </row>
    <row r="60" spans="1:64" ht="61.4" customHeight="1" thickBot="1" x14ac:dyDescent="0.4">
      <c r="A60" s="10" t="s">
        <v>12</v>
      </c>
      <c r="B60" s="8" t="s">
        <v>16</v>
      </c>
      <c r="C60" s="10" t="s">
        <v>17</v>
      </c>
      <c r="E60" s="113" t="s">
        <v>44</v>
      </c>
      <c r="F60" s="13" t="s">
        <v>8</v>
      </c>
      <c r="G60" s="13" t="s">
        <v>9</v>
      </c>
      <c r="H60" s="8" t="s">
        <v>10</v>
      </c>
      <c r="I60" s="8"/>
      <c r="J60" s="75" t="s">
        <v>11</v>
      </c>
      <c r="K60" s="462">
        <v>46137</v>
      </c>
      <c r="L60" s="462"/>
      <c r="M60" s="75" t="s">
        <v>3</v>
      </c>
      <c r="N60" s="8"/>
      <c r="O60" s="75" t="s">
        <v>11</v>
      </c>
      <c r="P60" s="462">
        <v>46144</v>
      </c>
      <c r="Q60" s="462"/>
      <c r="R60" s="75" t="s">
        <v>3</v>
      </c>
      <c r="S60" s="8"/>
      <c r="T60" s="75" t="s">
        <v>11</v>
      </c>
      <c r="U60" s="462">
        <v>46151</v>
      </c>
      <c r="V60" s="462"/>
      <c r="W60" s="75" t="s">
        <v>3</v>
      </c>
      <c r="X60" s="8"/>
      <c r="Y60" s="75" t="s">
        <v>11</v>
      </c>
      <c r="Z60" s="461">
        <v>46158</v>
      </c>
      <c r="AA60" s="461"/>
      <c r="AB60" s="75" t="s">
        <v>3</v>
      </c>
      <c r="AC60" s="8"/>
      <c r="AD60" s="75" t="s">
        <v>11</v>
      </c>
      <c r="AE60" s="461">
        <v>46172</v>
      </c>
      <c r="AF60" s="461"/>
      <c r="AG60" s="75" t="s">
        <v>3</v>
      </c>
      <c r="AH60" s="8"/>
      <c r="AI60" s="75" t="s">
        <v>11</v>
      </c>
      <c r="AJ60" s="461">
        <v>46179</v>
      </c>
      <c r="AK60" s="461"/>
      <c r="AL60" s="78" t="s">
        <v>3</v>
      </c>
      <c r="AM60" s="8"/>
      <c r="AN60" s="75" t="s">
        <v>11</v>
      </c>
      <c r="AO60" s="461">
        <v>46186</v>
      </c>
      <c r="AP60" s="461"/>
      <c r="AQ60" s="75" t="s">
        <v>3</v>
      </c>
      <c r="AS60" s="33" t="s">
        <v>11</v>
      </c>
      <c r="AT60" s="460">
        <v>46200</v>
      </c>
      <c r="AU60" s="460"/>
      <c r="AV60" s="33" t="s">
        <v>3</v>
      </c>
      <c r="AX60" s="8"/>
      <c r="BA60" s="22" t="s">
        <v>64</v>
      </c>
      <c r="BB60" s="17" t="s">
        <v>38</v>
      </c>
      <c r="BC60" s="21" t="s">
        <v>33</v>
      </c>
      <c r="BE60" s="8">
        <f>SUM(BE61:BE63)/2</f>
        <v>21</v>
      </c>
      <c r="BL60" s="12"/>
    </row>
    <row r="61" spans="1:64" ht="33.75" customHeight="1" x14ac:dyDescent="0.35">
      <c r="A61" s="10" t="s">
        <v>177</v>
      </c>
      <c r="B61" s="22" t="s">
        <v>64</v>
      </c>
      <c r="C61" s="47" t="s">
        <v>62</v>
      </c>
      <c r="D61" s="22" t="s">
        <v>64</v>
      </c>
      <c r="E61" s="19"/>
      <c r="F61" s="19">
        <v>6</v>
      </c>
      <c r="G61" s="14">
        <v>8</v>
      </c>
      <c r="H61" s="14">
        <f t="shared" ref="H61:H63" si="5">F61+G61</f>
        <v>14</v>
      </c>
      <c r="I61" s="8"/>
      <c r="J61" s="405">
        <v>0.375</v>
      </c>
      <c r="K61" s="79" t="s">
        <v>38</v>
      </c>
      <c r="L61" s="465" t="s">
        <v>33</v>
      </c>
      <c r="M61" s="466" t="s">
        <v>173</v>
      </c>
      <c r="N61" s="8"/>
      <c r="O61" s="405">
        <v>0.375</v>
      </c>
      <c r="P61" s="465" t="s">
        <v>33</v>
      </c>
      <c r="Q61" s="470" t="s">
        <v>64</v>
      </c>
      <c r="R61" s="466" t="s">
        <v>172</v>
      </c>
      <c r="S61" s="8"/>
      <c r="T61" s="405">
        <v>0.375</v>
      </c>
      <c r="U61" s="470" t="s">
        <v>64</v>
      </c>
      <c r="V61" s="465" t="s">
        <v>33</v>
      </c>
      <c r="W61" s="466" t="s">
        <v>177</v>
      </c>
      <c r="X61" s="8"/>
      <c r="Y61" s="405">
        <v>0.375</v>
      </c>
      <c r="Z61" s="79" t="s">
        <v>38</v>
      </c>
      <c r="AA61" s="465" t="s">
        <v>33</v>
      </c>
      <c r="AB61" s="466" t="s">
        <v>173</v>
      </c>
      <c r="AC61" s="8"/>
      <c r="AD61" s="405">
        <v>0.375</v>
      </c>
      <c r="AE61" s="465" t="s">
        <v>33</v>
      </c>
      <c r="AF61" s="79" t="s">
        <v>38</v>
      </c>
      <c r="AG61" s="466" t="s">
        <v>172</v>
      </c>
      <c r="AH61" s="8"/>
      <c r="AI61" s="405">
        <v>0.375</v>
      </c>
      <c r="AJ61" s="470" t="s">
        <v>64</v>
      </c>
      <c r="AK61" s="465" t="s">
        <v>33</v>
      </c>
      <c r="AL61" s="466" t="s">
        <v>177</v>
      </c>
      <c r="AM61" s="8"/>
      <c r="AN61" s="405">
        <v>0.375</v>
      </c>
      <c r="AO61" s="470" t="s">
        <v>64</v>
      </c>
      <c r="AP61" s="17" t="s">
        <v>38</v>
      </c>
      <c r="AQ61" s="466" t="s">
        <v>177</v>
      </c>
      <c r="AR61" s="8"/>
      <c r="AS61" s="24"/>
      <c r="AT61" s="12"/>
      <c r="AU61" s="23" t="s">
        <v>61</v>
      </c>
      <c r="AV61" s="68" t="s">
        <v>0</v>
      </c>
      <c r="AW61" s="8"/>
      <c r="AY61" s="96"/>
      <c r="AZ61" s="96"/>
      <c r="BA61" s="436"/>
      <c r="BB61" s="437">
        <v>7</v>
      </c>
      <c r="BC61" s="437">
        <v>7</v>
      </c>
      <c r="BD61" s="22" t="s">
        <v>64</v>
      </c>
      <c r="BE61" s="8">
        <f>SUM(BB61:BC61)</f>
        <v>14</v>
      </c>
      <c r="BL61" s="12"/>
    </row>
    <row r="62" spans="1:64" ht="33.75" customHeight="1" thickBot="1" x14ac:dyDescent="0.4">
      <c r="A62" s="10" t="s">
        <v>173</v>
      </c>
      <c r="B62" s="17" t="s">
        <v>38</v>
      </c>
      <c r="C62" s="47" t="s">
        <v>65</v>
      </c>
      <c r="D62" s="17" t="s">
        <v>38</v>
      </c>
      <c r="E62" s="19"/>
      <c r="F62" s="19">
        <v>4</v>
      </c>
      <c r="G62" s="14">
        <v>10</v>
      </c>
      <c r="H62" s="14">
        <f t="shared" si="5"/>
        <v>14</v>
      </c>
      <c r="I62" s="8"/>
      <c r="J62" s="406">
        <v>0.45833333333333331</v>
      </c>
      <c r="K62" s="21" t="s">
        <v>33</v>
      </c>
      <c r="L62" s="22" t="s">
        <v>64</v>
      </c>
      <c r="M62" s="467" t="s">
        <v>173</v>
      </c>
      <c r="N62" s="8"/>
      <c r="O62" s="406">
        <v>0.45833333333333331</v>
      </c>
      <c r="P62" s="22" t="s">
        <v>64</v>
      </c>
      <c r="Q62" s="17" t="s">
        <v>38</v>
      </c>
      <c r="R62" s="467" t="s">
        <v>172</v>
      </c>
      <c r="S62" s="8"/>
      <c r="T62" s="406">
        <v>0.45833333333333331</v>
      </c>
      <c r="U62" s="21" t="s">
        <v>33</v>
      </c>
      <c r="V62" s="17" t="s">
        <v>38</v>
      </c>
      <c r="W62" s="467" t="s">
        <v>177</v>
      </c>
      <c r="X62" s="8"/>
      <c r="Y62" s="406">
        <v>0.45833333333333331</v>
      </c>
      <c r="Z62" s="21" t="s">
        <v>33</v>
      </c>
      <c r="AA62" s="22" t="s">
        <v>64</v>
      </c>
      <c r="AB62" s="467" t="s">
        <v>173</v>
      </c>
      <c r="AC62" s="8"/>
      <c r="AD62" s="406">
        <v>0.45833333333333331</v>
      </c>
      <c r="AE62" s="144" t="s">
        <v>38</v>
      </c>
      <c r="AF62" s="468" t="s">
        <v>64</v>
      </c>
      <c r="AG62" s="467" t="s">
        <v>172</v>
      </c>
      <c r="AH62" s="8"/>
      <c r="AI62" s="406">
        <v>0.45833333333333331</v>
      </c>
      <c r="AJ62" s="21" t="s">
        <v>33</v>
      </c>
      <c r="AK62" s="17" t="s">
        <v>38</v>
      </c>
      <c r="AL62" s="467" t="s">
        <v>177</v>
      </c>
      <c r="AM62" s="8"/>
      <c r="AN62" s="406">
        <v>0.45833333333333331</v>
      </c>
      <c r="AO62" s="144" t="s">
        <v>38</v>
      </c>
      <c r="AP62" s="21" t="s">
        <v>33</v>
      </c>
      <c r="AQ62" s="467" t="s">
        <v>177</v>
      </c>
      <c r="AR62" s="8"/>
      <c r="AS62" s="26"/>
      <c r="AT62" s="22" t="s">
        <v>64</v>
      </c>
      <c r="AU62" s="25"/>
      <c r="AV62" s="69" t="s">
        <v>0</v>
      </c>
      <c r="AW62" s="8"/>
      <c r="AY62" s="96"/>
      <c r="AZ62" s="96"/>
      <c r="BA62" s="96"/>
      <c r="BB62" s="438"/>
      <c r="BC62" s="438">
        <v>7</v>
      </c>
      <c r="BD62" s="17" t="s">
        <v>38</v>
      </c>
      <c r="BE62" s="8">
        <f>BC62+BB62+BB61</f>
        <v>14</v>
      </c>
      <c r="BI62" s="12"/>
    </row>
    <row r="63" spans="1:64" ht="33.75" customHeight="1" thickBot="1" x14ac:dyDescent="0.4">
      <c r="A63" s="10" t="s">
        <v>172</v>
      </c>
      <c r="B63" s="21" t="s">
        <v>33</v>
      </c>
      <c r="C63" s="47" t="s">
        <v>62</v>
      </c>
      <c r="D63" s="21" t="s">
        <v>33</v>
      </c>
      <c r="E63" s="19"/>
      <c r="F63" s="19">
        <v>4</v>
      </c>
      <c r="G63" s="14">
        <v>10</v>
      </c>
      <c r="H63" s="14">
        <f t="shared" si="5"/>
        <v>14</v>
      </c>
      <c r="I63" s="8"/>
      <c r="J63" s="407">
        <v>0.54166666666666663</v>
      </c>
      <c r="K63" s="468" t="s">
        <v>64</v>
      </c>
      <c r="L63" s="144" t="s">
        <v>38</v>
      </c>
      <c r="M63" s="469" t="s">
        <v>173</v>
      </c>
      <c r="N63" s="8"/>
      <c r="O63" s="143">
        <v>0.54166666666666663</v>
      </c>
      <c r="P63" s="144" t="s">
        <v>38</v>
      </c>
      <c r="Q63" s="471" t="s">
        <v>33</v>
      </c>
      <c r="R63" s="469" t="s">
        <v>172</v>
      </c>
      <c r="S63" s="8"/>
      <c r="T63" s="407">
        <v>0.54166666666666663</v>
      </c>
      <c r="U63" s="144" t="s">
        <v>38</v>
      </c>
      <c r="V63" s="468" t="s">
        <v>64</v>
      </c>
      <c r="W63" s="469" t="s">
        <v>177</v>
      </c>
      <c r="X63" s="8"/>
      <c r="Y63" s="407">
        <v>0.54166666666666663</v>
      </c>
      <c r="Z63" s="468" t="s">
        <v>64</v>
      </c>
      <c r="AA63" s="144" t="s">
        <v>38</v>
      </c>
      <c r="AB63" s="469" t="s">
        <v>173</v>
      </c>
      <c r="AC63" s="8"/>
      <c r="AD63" s="407">
        <v>0.54166666666666663</v>
      </c>
      <c r="AE63" s="22" t="s">
        <v>64</v>
      </c>
      <c r="AF63" s="21" t="s">
        <v>33</v>
      </c>
      <c r="AG63" s="469" t="s">
        <v>172</v>
      </c>
      <c r="AH63" s="8"/>
      <c r="AI63" s="407">
        <v>0.54166666666666663</v>
      </c>
      <c r="AJ63" s="144" t="s">
        <v>38</v>
      </c>
      <c r="AK63" s="468" t="s">
        <v>64</v>
      </c>
      <c r="AL63" s="469" t="s">
        <v>177</v>
      </c>
      <c r="AM63" s="8"/>
      <c r="AN63" s="407">
        <v>0.54166666666666663</v>
      </c>
      <c r="AO63" s="21" t="s">
        <v>33</v>
      </c>
      <c r="AP63" s="468" t="s">
        <v>64</v>
      </c>
      <c r="AQ63" s="469" t="s">
        <v>177</v>
      </c>
      <c r="AR63" s="8"/>
      <c r="AS63" s="26"/>
      <c r="AT63" s="21" t="s">
        <v>33</v>
      </c>
      <c r="AU63" s="25"/>
      <c r="AV63" s="69" t="s">
        <v>0</v>
      </c>
      <c r="AW63" s="8"/>
      <c r="AY63" s="96"/>
      <c r="AZ63" s="96"/>
      <c r="BA63" s="96"/>
      <c r="BB63" s="96"/>
      <c r="BC63" s="50"/>
      <c r="BD63" s="21" t="s">
        <v>33</v>
      </c>
      <c r="BE63" s="8">
        <f>BC62+BC61</f>
        <v>14</v>
      </c>
      <c r="BI63" s="12"/>
    </row>
    <row r="64" spans="1:64" ht="33.75" customHeight="1" x14ac:dyDescent="0.35">
      <c r="B64" s="12"/>
      <c r="D64" s="12"/>
      <c r="E64" s="12"/>
      <c r="F64" s="12"/>
      <c r="G64" s="12"/>
      <c r="H64" s="12"/>
      <c r="I64" s="8"/>
      <c r="N64" s="8"/>
      <c r="S64" s="8"/>
      <c r="X64" s="8"/>
      <c r="AL64" s="7"/>
      <c r="AR64" s="8"/>
      <c r="AS64" s="114"/>
      <c r="AT64" s="17" t="s">
        <v>38</v>
      </c>
      <c r="AU64" s="25"/>
      <c r="AV64" s="69" t="s">
        <v>0</v>
      </c>
      <c r="AW64" s="8"/>
      <c r="AY64" s="96"/>
      <c r="AZ64" s="96"/>
      <c r="BA64" s="96"/>
      <c r="BB64" s="96"/>
      <c r="BC64" s="96"/>
      <c r="BI64" s="12"/>
    </row>
    <row r="65" spans="2:61" ht="33.75" customHeight="1" x14ac:dyDescent="0.35">
      <c r="B65" s="12"/>
      <c r="D65" s="12"/>
      <c r="E65" s="12"/>
      <c r="F65" s="12"/>
      <c r="G65" s="12"/>
      <c r="H65" s="12"/>
      <c r="I65" s="8"/>
      <c r="K65" s="10"/>
      <c r="AL65" s="7"/>
      <c r="AO65" s="12"/>
      <c r="AR65" s="8"/>
      <c r="AS65" s="27"/>
      <c r="AT65" s="12"/>
      <c r="AU65" s="30"/>
      <c r="AV65" s="70" t="s">
        <v>0</v>
      </c>
      <c r="AW65" s="8"/>
      <c r="AX65" s="12"/>
      <c r="AY65" s="96"/>
      <c r="AZ65" s="96"/>
      <c r="BA65" s="96"/>
      <c r="BB65" s="96"/>
      <c r="BC65" s="96"/>
      <c r="BI65" s="12"/>
    </row>
    <row r="66" spans="2:61" ht="33.75" customHeight="1" x14ac:dyDescent="0.35">
      <c r="B66" s="12"/>
      <c r="D66" s="12"/>
      <c r="E66" s="12"/>
      <c r="F66" s="12"/>
      <c r="G66" s="12"/>
      <c r="H66" s="12"/>
      <c r="I66" s="8"/>
      <c r="AL66" s="7"/>
      <c r="AR66" s="8"/>
      <c r="AW66" s="8"/>
      <c r="BI66" s="12"/>
    </row>
    <row r="67" spans="2:61" ht="33.75" customHeight="1" x14ac:dyDescent="0.35">
      <c r="B67" s="12"/>
      <c r="D67" s="12"/>
      <c r="E67" s="12"/>
      <c r="F67" s="12"/>
      <c r="G67" s="12"/>
      <c r="H67" s="12"/>
      <c r="I67" s="8"/>
      <c r="R67" s="8">
        <v>3</v>
      </c>
      <c r="W67" s="8">
        <v>3</v>
      </c>
      <c r="AB67" s="8">
        <v>3</v>
      </c>
      <c r="AG67" s="8">
        <v>3</v>
      </c>
      <c r="AL67" s="8">
        <v>3</v>
      </c>
      <c r="AQ67" s="8">
        <v>3</v>
      </c>
      <c r="AR67" s="8"/>
      <c r="AV67" s="8"/>
      <c r="AW67" s="8"/>
      <c r="BI67" s="12"/>
    </row>
    <row r="68" spans="2:61" ht="38.25" customHeight="1" thickBot="1" x14ac:dyDescent="0.4">
      <c r="B68" s="8"/>
      <c r="H68" s="7"/>
      <c r="I68" s="8"/>
      <c r="N68" s="8"/>
      <c r="S68" s="8"/>
      <c r="X68" s="8"/>
      <c r="AC68" s="8"/>
      <c r="AR68" s="8"/>
      <c r="AW68" s="8"/>
      <c r="BI68" s="12"/>
    </row>
    <row r="69" spans="2:61" ht="38.25" customHeight="1" thickBot="1" x14ac:dyDescent="0.4">
      <c r="E69" s="463" t="s">
        <v>71</v>
      </c>
      <c r="F69" s="464"/>
      <c r="G69" s="464"/>
      <c r="H69" s="188">
        <f>G59+G45+G29+G5</f>
        <v>172</v>
      </c>
      <c r="I69" s="8"/>
      <c r="N69" s="8"/>
      <c r="S69" s="8"/>
      <c r="X69" s="8"/>
      <c r="AC69" s="8"/>
      <c r="AL69" s="7"/>
      <c r="BI69" s="12"/>
    </row>
    <row r="70" spans="2:61" x14ac:dyDescent="0.35">
      <c r="H70" s="7"/>
      <c r="I70" s="8"/>
      <c r="N70" s="8"/>
      <c r="S70" s="8"/>
      <c r="X70" s="8"/>
      <c r="AC70" s="8"/>
      <c r="AL70" s="7"/>
      <c r="BD70" s="12"/>
    </row>
    <row r="71" spans="2:61" x14ac:dyDescent="0.35">
      <c r="H71" s="7"/>
      <c r="I71" s="8"/>
      <c r="N71" s="8"/>
      <c r="S71" s="8"/>
      <c r="X71" s="8"/>
      <c r="AC71" s="8"/>
      <c r="AL71" s="7"/>
      <c r="BD71" s="12"/>
    </row>
    <row r="72" spans="2:61" x14ac:dyDescent="0.35">
      <c r="H72" s="7"/>
      <c r="I72" s="8"/>
      <c r="N72" s="8"/>
      <c r="S72" s="8"/>
      <c r="X72" s="8"/>
      <c r="AC72" s="8"/>
      <c r="BD72" s="12"/>
    </row>
    <row r="73" spans="2:61" x14ac:dyDescent="0.35">
      <c r="H73" s="7"/>
      <c r="I73" s="8"/>
      <c r="N73" s="8"/>
      <c r="S73" s="8"/>
      <c r="X73" s="8"/>
      <c r="AC73" s="8"/>
      <c r="BD73" s="12"/>
    </row>
    <row r="74" spans="2:61" x14ac:dyDescent="0.35">
      <c r="H74" s="7"/>
      <c r="I74" s="8"/>
      <c r="N74" s="8"/>
      <c r="S74" s="8"/>
      <c r="X74" s="8"/>
      <c r="BD74" s="12"/>
    </row>
    <row r="75" spans="2:61" x14ac:dyDescent="0.35">
      <c r="H75" s="7"/>
      <c r="I75" s="8"/>
      <c r="N75" s="8"/>
      <c r="S75" s="8"/>
      <c r="X75" s="8"/>
      <c r="BD75" s="12"/>
    </row>
    <row r="76" spans="2:61" x14ac:dyDescent="0.35">
      <c r="H76" s="7"/>
      <c r="BD76" s="12"/>
    </row>
    <row r="77" spans="2:61" x14ac:dyDescent="0.35">
      <c r="H77" s="7"/>
      <c r="BD77" s="12"/>
    </row>
    <row r="78" spans="2:61" x14ac:dyDescent="0.35">
      <c r="H78" s="7"/>
      <c r="BD78" s="12"/>
    </row>
    <row r="79" spans="2:61" x14ac:dyDescent="0.35">
      <c r="H79" s="7"/>
      <c r="BD79" s="12"/>
    </row>
    <row r="80" spans="2:61" x14ac:dyDescent="0.35">
      <c r="H80" s="7"/>
      <c r="BD80" s="12"/>
    </row>
    <row r="81" spans="8:56" x14ac:dyDescent="0.35">
      <c r="H81" s="7"/>
      <c r="BD81" s="12"/>
    </row>
    <row r="82" spans="8:56" x14ac:dyDescent="0.35">
      <c r="H82" s="7"/>
      <c r="BD82" s="12"/>
    </row>
    <row r="83" spans="8:56" x14ac:dyDescent="0.35">
      <c r="H83" s="7"/>
      <c r="BD83" s="12"/>
    </row>
    <row r="84" spans="8:56" x14ac:dyDescent="0.35">
      <c r="H84" s="7"/>
      <c r="BD84" s="12"/>
    </row>
    <row r="85" spans="8:56" x14ac:dyDescent="0.35">
      <c r="H85" s="7"/>
      <c r="BD85" s="12"/>
    </row>
    <row r="86" spans="8:56" x14ac:dyDescent="0.35">
      <c r="H86" s="7"/>
      <c r="BD86" s="12"/>
    </row>
    <row r="87" spans="8:56" x14ac:dyDescent="0.35">
      <c r="H87" s="7"/>
      <c r="BD87" s="12"/>
    </row>
    <row r="88" spans="8:56" x14ac:dyDescent="0.35">
      <c r="H88" s="7"/>
      <c r="BD88" s="12"/>
    </row>
    <row r="89" spans="8:56" x14ac:dyDescent="0.35">
      <c r="H89" s="7"/>
      <c r="BD89" s="12"/>
    </row>
    <row r="90" spans="8:56" x14ac:dyDescent="0.35">
      <c r="H90" s="7"/>
      <c r="BD90" s="12"/>
    </row>
    <row r="91" spans="8:56" x14ac:dyDescent="0.35">
      <c r="H91" s="7"/>
      <c r="BD91" s="12"/>
    </row>
    <row r="92" spans="8:56" x14ac:dyDescent="0.35">
      <c r="H92" s="7"/>
      <c r="BD92" s="12"/>
    </row>
    <row r="93" spans="8:56" x14ac:dyDescent="0.35">
      <c r="H93" s="7"/>
      <c r="BD93" s="12"/>
    </row>
    <row r="94" spans="8:56" x14ac:dyDescent="0.35">
      <c r="H94" s="7"/>
    </row>
    <row r="95" spans="8:56" x14ac:dyDescent="0.35">
      <c r="H95" s="7"/>
    </row>
    <row r="96" spans="8:56" x14ac:dyDescent="0.35">
      <c r="H96" s="7"/>
    </row>
    <row r="97" spans="8:8" x14ac:dyDescent="0.35">
      <c r="H97" s="7"/>
    </row>
    <row r="98" spans="8:8" x14ac:dyDescent="0.35">
      <c r="H98" s="7"/>
    </row>
  </sheetData>
  <mergeCells count="30">
    <mergeCell ref="E69:G69"/>
    <mergeCell ref="AO60:AP60"/>
    <mergeCell ref="AJ60:AK60"/>
    <mergeCell ref="K46:L46"/>
    <mergeCell ref="K60:L60"/>
    <mergeCell ref="AE46:AF46"/>
    <mergeCell ref="AJ46:AK46"/>
    <mergeCell ref="AE60:AF60"/>
    <mergeCell ref="P46:Q46"/>
    <mergeCell ref="U46:V46"/>
    <mergeCell ref="P60:Q60"/>
    <mergeCell ref="U60:V60"/>
    <mergeCell ref="K6:L6"/>
    <mergeCell ref="P6:Q6"/>
    <mergeCell ref="U6:V6"/>
    <mergeCell ref="Z6:AA6"/>
    <mergeCell ref="P30:Q30"/>
    <mergeCell ref="U30:V30"/>
    <mergeCell ref="K30:L30"/>
    <mergeCell ref="Z30:AA30"/>
    <mergeCell ref="AT60:AU60"/>
    <mergeCell ref="AO46:AP46"/>
    <mergeCell ref="Z46:AA46"/>
    <mergeCell ref="Z60:AA60"/>
    <mergeCell ref="AE6:AF6"/>
    <mergeCell ref="AO6:AP6"/>
    <mergeCell ref="AJ6:AK6"/>
    <mergeCell ref="AO30:AP30"/>
    <mergeCell ref="AE30:AF30"/>
    <mergeCell ref="AJ30:AK30"/>
  </mergeCells>
  <phoneticPr fontId="7" type="noConversion"/>
  <printOptions horizontalCentered="1" verticalCentered="1"/>
  <pageMargins left="0.7" right="0.7" top="0.75" bottom="0.75" header="0.3" footer="0.3"/>
  <pageSetup scale="53" orientation="portrait" horizontalDpi="300" verticalDpi="300" r:id="rId1"/>
  <headerFooter>
    <oddHeader xml:space="preserve">&amp;CAmerican Youth Soccer Orginization (AYSO) traveling Recreational team schedules&amp;RDan Kegley 
</oddHeader>
    <oddFooter>&amp;CPage &amp;P of &amp;N&amp;RPrinted on &amp;D  &amp;T</oddFooter>
  </headerFooter>
  <colBreaks count="4" manualBreakCount="4">
    <brk id="18" min="45" max="55" man="1"/>
    <brk id="19" min="29" max="74" man="1"/>
    <brk id="33" min="45" max="55" man="1"/>
    <brk id="34" min="29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2767-5238-4F26-AF17-C199EB297917}">
  <dimension ref="C1:F97"/>
  <sheetViews>
    <sheetView workbookViewId="0">
      <selection activeCell="F13" sqref="F13"/>
    </sheetView>
  </sheetViews>
  <sheetFormatPr defaultRowHeight="14.5" x14ac:dyDescent="0.35"/>
  <cols>
    <col min="1" max="1" width="14.453125" bestFit="1" customWidth="1"/>
    <col min="2" max="2" width="7.1796875" bestFit="1" customWidth="1"/>
    <col min="3" max="3" width="18.453125" customWidth="1"/>
    <col min="4" max="4" width="21.1796875" bestFit="1" customWidth="1"/>
    <col min="5" max="5" width="21.81640625" bestFit="1" customWidth="1"/>
    <col min="6" max="6" width="27.453125" bestFit="1" customWidth="1"/>
    <col min="7" max="7" width="30.81640625" bestFit="1" customWidth="1"/>
    <col min="8" max="8" width="19.81640625" bestFit="1" customWidth="1"/>
    <col min="9" max="9" width="23.1796875" bestFit="1" customWidth="1"/>
    <col min="10" max="10" width="35" bestFit="1" customWidth="1"/>
    <col min="11" max="11" width="13.81640625" bestFit="1" customWidth="1"/>
    <col min="12" max="12" width="19.81640625" bestFit="1" customWidth="1"/>
    <col min="13" max="13" width="30.81640625" bestFit="1" customWidth="1"/>
    <col min="14" max="14" width="12.1796875" bestFit="1" customWidth="1"/>
  </cols>
  <sheetData>
    <row r="1" spans="3:6" ht="15" thickBot="1" x14ac:dyDescent="0.4"/>
    <row r="2" spans="3:6" ht="16" x14ac:dyDescent="0.35">
      <c r="C2" s="189" t="s">
        <v>72</v>
      </c>
      <c r="D2" s="190" t="s">
        <v>73</v>
      </c>
      <c r="E2" s="190" t="s">
        <v>74</v>
      </c>
      <c r="F2" s="190" t="s">
        <v>75</v>
      </c>
    </row>
    <row r="3" spans="3:6" ht="16.5" thickBot="1" x14ac:dyDescent="0.4">
      <c r="C3" s="191" t="s">
        <v>90</v>
      </c>
      <c r="D3" s="192" t="s">
        <v>76</v>
      </c>
      <c r="E3" s="193" t="s">
        <v>77</v>
      </c>
      <c r="F3" s="192" t="s">
        <v>78</v>
      </c>
    </row>
    <row r="4" spans="3:6" ht="16.5" thickBot="1" x14ac:dyDescent="0.4">
      <c r="C4" s="191" t="s">
        <v>91</v>
      </c>
      <c r="D4" s="192" t="s">
        <v>79</v>
      </c>
      <c r="E4" s="193" t="s">
        <v>80</v>
      </c>
      <c r="F4" s="192" t="s">
        <v>81</v>
      </c>
    </row>
    <row r="5" spans="3:6" ht="29.5" thickBot="1" x14ac:dyDescent="0.4">
      <c r="C5" s="191" t="s">
        <v>92</v>
      </c>
      <c r="D5" s="192" t="s">
        <v>82</v>
      </c>
      <c r="E5" s="193" t="s">
        <v>83</v>
      </c>
      <c r="F5" s="192" t="s">
        <v>84</v>
      </c>
    </row>
    <row r="6" spans="3:6" ht="16.5" thickBot="1" x14ac:dyDescent="0.4">
      <c r="C6" s="191" t="s">
        <v>93</v>
      </c>
      <c r="D6" s="192" t="s">
        <v>85</v>
      </c>
      <c r="E6" s="192" t="s">
        <v>85</v>
      </c>
      <c r="F6" s="192" t="s">
        <v>86</v>
      </c>
    </row>
    <row r="7" spans="3:6" ht="16.5" thickBot="1" x14ac:dyDescent="0.4">
      <c r="C7" s="191" t="s">
        <v>94</v>
      </c>
      <c r="D7" s="192" t="s">
        <v>87</v>
      </c>
      <c r="E7" s="193" t="s">
        <v>88</v>
      </c>
      <c r="F7" s="192" t="s">
        <v>89</v>
      </c>
    </row>
    <row r="12" spans="3:6" x14ac:dyDescent="0.35">
      <c r="C12" t="s">
        <v>122</v>
      </c>
    </row>
    <row r="13" spans="3:6" x14ac:dyDescent="0.35">
      <c r="C13" t="s">
        <v>123</v>
      </c>
    </row>
    <row r="14" spans="3:6" x14ac:dyDescent="0.35">
      <c r="C14" t="s">
        <v>124</v>
      </c>
    </row>
    <row r="15" spans="3:6" x14ac:dyDescent="0.35">
      <c r="C15" s="251" t="s">
        <v>125</v>
      </c>
    </row>
    <row r="16" spans="3:6" x14ac:dyDescent="0.35">
      <c r="C16" t="s">
        <v>126</v>
      </c>
    </row>
    <row r="17" spans="3:3" x14ac:dyDescent="0.35">
      <c r="C17" t="s">
        <v>127</v>
      </c>
    </row>
    <row r="18" spans="3:3" x14ac:dyDescent="0.35">
      <c r="C18" t="s">
        <v>128</v>
      </c>
    </row>
    <row r="19" spans="3:3" x14ac:dyDescent="0.35">
      <c r="C19" t="s">
        <v>129</v>
      </c>
    </row>
    <row r="20" spans="3:3" x14ac:dyDescent="0.35">
      <c r="C20" t="s">
        <v>130</v>
      </c>
    </row>
    <row r="21" spans="3:3" x14ac:dyDescent="0.35">
      <c r="C21" t="s">
        <v>131</v>
      </c>
    </row>
    <row r="22" spans="3:3" x14ac:dyDescent="0.35">
      <c r="C22" t="s">
        <v>132</v>
      </c>
    </row>
    <row r="23" spans="3:3" x14ac:dyDescent="0.35">
      <c r="C23" t="s">
        <v>133</v>
      </c>
    </row>
    <row r="97" ht="14.5" hidden="1" customHeight="1" x14ac:dyDescent="0.35"/>
  </sheetData>
  <hyperlinks>
    <hyperlink ref="F33" r:id="rId1" display="seifchri@gmail.com" xr:uid="{134883C1-D822-4ED8-87E4-6FCB6D5A9A37}"/>
    <hyperlink ref="F38" r:id="rId2" display="mikerabe20@gmail.com" xr:uid="{63D17F07-797D-430B-A074-E1E705CF844F}"/>
    <hyperlink ref="F11" r:id="rId3" display="genesislaursen@gmail.com" xr:uid="{630106B6-DF8F-41A1-BE4A-64E7D1808206}"/>
    <hyperlink ref="F15" r:id="rId4" display="taddsolomonson@gmail.com" xr:uid="{F9917924-70F8-4B67-8725-FA18A99943BF}"/>
    <hyperlink ref="F16" r:id="rId5" display="taddsolomonson@gmail.com" xr:uid="{DBC361A5-9450-4DFC-81FE-FC6C581E64E1}"/>
    <hyperlink ref="F17" r:id="rId6" display="beauvais_23@hotmail.com" xr:uid="{F3DA4023-8964-4A51-BAFC-4309DBE0B9AF}"/>
    <hyperlink ref="F18" r:id="rId7" display="albano.e0617@gmail.com" xr:uid="{23C19240-96F7-4F95-ACE3-84E03DF76611}"/>
    <hyperlink ref="F24" r:id="rId8" display="kali.b.storm@gmail.com" xr:uid="{5AB5DA92-117B-4101-95EB-FB8BA1A12D4A}"/>
    <hyperlink ref="F60" r:id="rId9" display="daynakrolak@gmail.com" xr:uid="{359A1603-7B7C-4C5F-9632-5BCBDC449D31}"/>
    <hyperlink ref="F58" r:id="rId10" display="courtneymaupin@hotmail.com" xr:uid="{02DB038B-44D6-448B-ABCE-9B95D2B5A800}"/>
    <hyperlink ref="F41" r:id="rId11" display="kali.b.storm@gmail.com" xr:uid="{3EA32B40-712E-489E-8FF9-4B15109238E7}"/>
    <hyperlink ref="F56" r:id="rId12" display="thielaimee@gmailcom" xr:uid="{DE579C61-2BD7-4599-B695-60B4627D7CBF}"/>
    <hyperlink ref="F28" r:id="rId13" display="bbayliss92@gmail.com" xr:uid="{2D5E4A47-7DAC-4F0E-8718-8CEC2E6C2260}"/>
    <hyperlink ref="F32" r:id="rId14" display="piemonte1985@gmail.com" xr:uid="{402E129A-A816-4A0E-A630-DBF6E90588D2}"/>
    <hyperlink ref="F61" r:id="rId15" display="Linnydee@gmail.com" xr:uid="{79B842C1-5611-4C16-9746-C856B80A55D6}"/>
    <hyperlink ref="F52" r:id="rId16" display="courtneymaupin@hotmail.com" xr:uid="{7145C1CC-23CD-4747-89C9-4FA7357C5AD2}"/>
    <hyperlink ref="F53" r:id="rId17" display="akjosc2009@yahoo.com" xr:uid="{4469E51E-51D6-47A5-80FE-614FED3E90E1}"/>
    <hyperlink ref="F69" r:id="rId18" display="terrijo21@hotmail.com" xr:uid="{062319F5-FF43-43CE-AA90-7B00AF14A45F}"/>
    <hyperlink ref="F73" r:id="rId19" display="chris.sorensen792@yahoo.com" xr:uid="{4247110C-321C-4331-875A-DDBA04200090}"/>
    <hyperlink ref="F63" r:id="rId20" display="belle_horses@hotmail.com" xr:uid="{B1B02294-D3FA-4AE4-90E0-0429E7782DBD}"/>
    <hyperlink ref="F62" r:id="rId21" display="csalmon03@gmail.com" xr:uid="{5E32709A-F64C-4018-8F3B-AA65D5FE4ECA}"/>
    <hyperlink ref="F59" r:id="rId22" display="sarah.enslin@outlook.com" xr:uid="{9B87322C-2D37-4CAF-B0AA-B7C2BA3FBDC5}"/>
    <hyperlink ref="E3" r:id="rId23" display="mailto:somers378@gmail.com" xr:uid="{5A146FF3-4945-4D79-AC49-062D1E9E4B2E}"/>
    <hyperlink ref="E4" r:id="rId24" display="mailto:jewelltj1995@gmail.com" xr:uid="{228C5087-ECA9-45DB-9235-80663882A1D9}"/>
    <hyperlink ref="E5" r:id="rId25" display="mailto:Carrie_Steinke@yahoo.com" xr:uid="{D71E9808-E45D-4ECC-8D2B-92F6717E5D4E}"/>
    <hyperlink ref="E7" r:id="rId26" display="mailto:nanderson@york.edu" xr:uid="{BF52FB67-D097-4B60-BED1-2CBDF8E63702}"/>
  </hyperlinks>
  <pageMargins left="0.7" right="0.7" top="0.75" bottom="0.75" header="0.3" footer="0.3"/>
  <pageSetup orientation="portrait" horizontalDpi="0" verticalDpi="0" r:id="rId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079C-C05A-4681-A8D2-3576D9847A8C}">
  <sheetPr>
    <pageSetUpPr fitToPage="1"/>
  </sheetPr>
  <dimension ref="A1:I70"/>
  <sheetViews>
    <sheetView view="pageBreakPreview" zoomScaleNormal="100" zoomScaleSheetLayoutView="100" workbookViewId="0">
      <selection activeCell="F43" sqref="F43"/>
    </sheetView>
  </sheetViews>
  <sheetFormatPr defaultRowHeight="14.5" x14ac:dyDescent="0.35"/>
  <cols>
    <col min="1" max="1" width="4.81640625" customWidth="1"/>
    <col min="2" max="2" width="16" customWidth="1"/>
    <col min="3" max="4" width="14.54296875" customWidth="1"/>
    <col min="5" max="5" width="24.1796875" customWidth="1"/>
    <col min="6" max="6" width="15.1796875" customWidth="1"/>
    <col min="7" max="9" width="24" customWidth="1"/>
  </cols>
  <sheetData>
    <row r="1" spans="1:9" ht="23.5" x14ac:dyDescent="0.55000000000000004">
      <c r="B1" s="34" t="s">
        <v>19</v>
      </c>
      <c r="C1" s="18"/>
      <c r="D1" s="18"/>
      <c r="E1" s="44" t="s">
        <v>14</v>
      </c>
      <c r="F1" s="18"/>
    </row>
    <row r="2" spans="1:9" x14ac:dyDescent="0.35">
      <c r="B2" s="32" t="s">
        <v>15</v>
      </c>
      <c r="C2" s="46" t="s">
        <v>20</v>
      </c>
      <c r="D2" s="18" t="s">
        <v>8</v>
      </c>
      <c r="E2" s="18" t="s">
        <v>9</v>
      </c>
      <c r="F2" s="18" t="s">
        <v>12</v>
      </c>
      <c r="G2" s="18" t="s">
        <v>21</v>
      </c>
      <c r="H2" s="18" t="s">
        <v>23</v>
      </c>
      <c r="I2" s="18" t="s">
        <v>22</v>
      </c>
    </row>
    <row r="3" spans="1:9" ht="17.25" customHeight="1" x14ac:dyDescent="0.35">
      <c r="A3" s="35">
        <v>1</v>
      </c>
      <c r="B3" s="36"/>
      <c r="C3" s="37"/>
      <c r="D3" s="41"/>
      <c r="E3" s="39"/>
      <c r="F3" s="41"/>
      <c r="G3" s="35"/>
      <c r="H3" s="40"/>
      <c r="I3" s="35"/>
    </row>
    <row r="4" spans="1:9" ht="17.25" customHeight="1" x14ac:dyDescent="0.35">
      <c r="A4" s="35">
        <v>2</v>
      </c>
      <c r="B4" s="36"/>
      <c r="C4" s="37"/>
      <c r="D4" s="39"/>
      <c r="E4" s="41"/>
      <c r="F4" s="41"/>
      <c r="G4" s="35"/>
      <c r="H4" s="40"/>
      <c r="I4" s="35"/>
    </row>
    <row r="5" spans="1:9" ht="17.25" customHeight="1" x14ac:dyDescent="0.35">
      <c r="A5" s="35">
        <v>3</v>
      </c>
      <c r="B5" s="36"/>
      <c r="C5" s="37"/>
      <c r="D5" s="42"/>
      <c r="E5" s="41"/>
      <c r="F5" s="41"/>
      <c r="G5" s="35"/>
      <c r="H5" s="40"/>
      <c r="I5" s="35"/>
    </row>
    <row r="6" spans="1:9" ht="17.25" customHeight="1" x14ac:dyDescent="0.35">
      <c r="A6" s="35">
        <v>4</v>
      </c>
      <c r="B6" s="36"/>
      <c r="C6" s="37"/>
      <c r="D6" s="41"/>
      <c r="E6" s="42"/>
      <c r="F6" s="41"/>
      <c r="G6" s="35"/>
      <c r="H6" s="40"/>
      <c r="I6" s="35"/>
    </row>
    <row r="7" spans="1:9" ht="17.25" customHeight="1" x14ac:dyDescent="0.35">
      <c r="A7" s="35">
        <v>5</v>
      </c>
      <c r="B7" s="36"/>
      <c r="C7" s="37"/>
      <c r="D7" s="39"/>
      <c r="E7" s="42"/>
      <c r="F7" s="39"/>
      <c r="G7" s="35"/>
      <c r="H7" s="40"/>
      <c r="I7" s="35"/>
    </row>
    <row r="8" spans="1:9" ht="17.25" customHeight="1" x14ac:dyDescent="0.35">
      <c r="A8" s="35">
        <v>6</v>
      </c>
      <c r="B8" s="36"/>
      <c r="C8" s="37"/>
      <c r="D8" s="42"/>
      <c r="E8" s="42"/>
      <c r="F8" s="39"/>
      <c r="G8" s="35"/>
      <c r="H8" s="40"/>
      <c r="I8" s="35"/>
    </row>
    <row r="9" spans="1:9" ht="17.25" customHeight="1" x14ac:dyDescent="0.35">
      <c r="A9" s="35">
        <v>7</v>
      </c>
      <c r="B9" s="36"/>
      <c r="C9" s="37"/>
      <c r="D9" s="42"/>
      <c r="E9" s="39"/>
      <c r="F9" s="39"/>
      <c r="G9" s="35"/>
      <c r="H9" s="40"/>
      <c r="I9" s="35"/>
    </row>
    <row r="10" spans="1:9" ht="17.25" customHeight="1" x14ac:dyDescent="0.35">
      <c r="A10" s="35">
        <v>8</v>
      </c>
      <c r="B10" s="36"/>
      <c r="C10" s="37"/>
      <c r="D10" s="38"/>
      <c r="E10" s="38"/>
      <c r="F10" s="39"/>
      <c r="G10" s="35"/>
      <c r="H10" s="40"/>
      <c r="I10" s="35"/>
    </row>
    <row r="11" spans="1:9" ht="17.25" customHeight="1" x14ac:dyDescent="0.35">
      <c r="A11" s="35">
        <v>9</v>
      </c>
      <c r="B11" s="36"/>
      <c r="C11" s="37"/>
      <c r="D11" s="38"/>
      <c r="E11" s="38"/>
      <c r="F11" s="39"/>
      <c r="G11" s="35"/>
      <c r="H11" s="40"/>
      <c r="I11" s="35"/>
    </row>
    <row r="12" spans="1:9" ht="17.25" customHeight="1" x14ac:dyDescent="0.35">
      <c r="A12" s="35">
        <v>10</v>
      </c>
      <c r="B12" s="36"/>
      <c r="C12" s="37"/>
      <c r="D12" s="38"/>
      <c r="E12" s="38"/>
      <c r="F12" s="39"/>
      <c r="G12" s="35"/>
      <c r="H12" s="40"/>
      <c r="I12" s="35"/>
    </row>
    <row r="13" spans="1:9" ht="17.25" customHeight="1" x14ac:dyDescent="0.35">
      <c r="A13" s="35">
        <v>11</v>
      </c>
      <c r="B13" s="36"/>
      <c r="C13" s="37"/>
      <c r="D13" s="39"/>
      <c r="E13" s="39"/>
      <c r="F13" s="41"/>
      <c r="G13" s="35"/>
      <c r="H13" s="40"/>
      <c r="I13" s="35"/>
    </row>
    <row r="14" spans="1:9" ht="17.25" customHeight="1" x14ac:dyDescent="0.35">
      <c r="A14" s="35">
        <v>12</v>
      </c>
      <c r="B14" s="36"/>
      <c r="C14" s="37"/>
      <c r="D14" s="39"/>
      <c r="E14" s="39"/>
      <c r="F14" s="41"/>
      <c r="G14" s="35"/>
      <c r="H14" s="40"/>
      <c r="I14" s="35"/>
    </row>
    <row r="15" spans="1:9" ht="17.25" customHeight="1" x14ac:dyDescent="0.35">
      <c r="A15" s="35">
        <v>13</v>
      </c>
      <c r="B15" s="36"/>
      <c r="C15" s="37"/>
      <c r="D15" s="39"/>
      <c r="E15" s="39"/>
      <c r="F15" s="41"/>
      <c r="G15" s="35"/>
      <c r="H15" s="40"/>
      <c r="I15" s="35"/>
    </row>
    <row r="16" spans="1:9" ht="17.25" customHeight="1" x14ac:dyDescent="0.35">
      <c r="A16" s="35">
        <v>14</v>
      </c>
      <c r="B16" s="36"/>
      <c r="C16" s="37"/>
      <c r="D16" s="38"/>
      <c r="E16" s="38"/>
      <c r="F16" s="39"/>
      <c r="G16" s="35"/>
      <c r="H16" s="40"/>
      <c r="I16" s="35"/>
    </row>
    <row r="17" spans="1:9" ht="17.25" customHeight="1" x14ac:dyDescent="0.35">
      <c r="A17" s="35">
        <v>15</v>
      </c>
      <c r="B17" s="36"/>
      <c r="C17" s="37"/>
      <c r="D17" s="38"/>
      <c r="E17" s="38"/>
      <c r="F17" s="39"/>
      <c r="G17" s="35"/>
      <c r="H17" s="40"/>
      <c r="I17" s="35"/>
    </row>
    <row r="18" spans="1:9" ht="17.25" customHeight="1" x14ac:dyDescent="0.35">
      <c r="A18" s="35">
        <v>16</v>
      </c>
      <c r="B18" s="36"/>
      <c r="C18" s="37"/>
      <c r="D18" s="38"/>
      <c r="E18" s="38"/>
      <c r="F18" s="39"/>
      <c r="G18" s="35"/>
      <c r="H18" s="40"/>
      <c r="I18" s="35"/>
    </row>
    <row r="19" spans="1:9" ht="17.25" customHeight="1" x14ac:dyDescent="0.35">
      <c r="A19" s="35">
        <v>17</v>
      </c>
      <c r="B19" s="36"/>
      <c r="C19" s="37"/>
      <c r="D19" s="41"/>
      <c r="E19" s="39"/>
      <c r="F19" s="41"/>
      <c r="G19" s="35"/>
      <c r="H19" s="40"/>
      <c r="I19" s="35"/>
    </row>
    <row r="20" spans="1:9" ht="17.25" customHeight="1" x14ac:dyDescent="0.35">
      <c r="A20" s="35">
        <v>18</v>
      </c>
      <c r="B20" s="36"/>
      <c r="C20" s="37"/>
      <c r="D20" s="39"/>
      <c r="E20" s="41"/>
      <c r="F20" s="41"/>
      <c r="G20" s="35"/>
      <c r="H20" s="40"/>
      <c r="I20" s="35"/>
    </row>
    <row r="21" spans="1:9" ht="17.25" customHeight="1" x14ac:dyDescent="0.35">
      <c r="A21" s="35">
        <v>19</v>
      </c>
      <c r="B21" s="36"/>
      <c r="C21" s="37"/>
      <c r="D21" s="39"/>
      <c r="E21" s="41"/>
      <c r="F21" s="41"/>
      <c r="G21" s="35"/>
      <c r="H21" s="40"/>
      <c r="I21" s="35"/>
    </row>
    <row r="22" spans="1:9" ht="17.25" customHeight="1" x14ac:dyDescent="0.35">
      <c r="A22" s="35">
        <v>20</v>
      </c>
      <c r="B22" s="36"/>
      <c r="C22" s="37"/>
      <c r="D22" s="41"/>
      <c r="E22" s="39"/>
      <c r="F22" s="41"/>
      <c r="G22" s="35"/>
      <c r="H22" s="40"/>
      <c r="I22" s="35"/>
    </row>
    <row r="23" spans="1:9" ht="17.25" customHeight="1" x14ac:dyDescent="0.35">
      <c r="A23" s="35">
        <v>21</v>
      </c>
      <c r="B23" s="36"/>
      <c r="C23" s="37"/>
      <c r="D23" s="39"/>
      <c r="E23" s="42"/>
      <c r="F23" s="39"/>
      <c r="G23" s="35"/>
      <c r="H23" s="40"/>
      <c r="I23" s="35"/>
    </row>
    <row r="24" spans="1:9" ht="17.25" customHeight="1" x14ac:dyDescent="0.35">
      <c r="A24" s="35">
        <v>22</v>
      </c>
      <c r="B24" s="36"/>
      <c r="C24" s="37"/>
      <c r="D24" s="42"/>
      <c r="E24" s="42"/>
      <c r="F24" s="39"/>
      <c r="G24" s="35"/>
      <c r="H24" s="40"/>
      <c r="I24" s="35"/>
    </row>
    <row r="25" spans="1:9" ht="17.25" customHeight="1" x14ac:dyDescent="0.35">
      <c r="A25" s="35">
        <v>23</v>
      </c>
      <c r="B25" s="36"/>
      <c r="C25" s="37"/>
      <c r="D25" s="42"/>
      <c r="E25" s="39"/>
      <c r="F25" s="39"/>
      <c r="G25" s="35"/>
      <c r="H25" s="40"/>
      <c r="I25" s="35"/>
    </row>
    <row r="26" spans="1:9" ht="17.25" customHeight="1" x14ac:dyDescent="0.35">
      <c r="A26" s="35">
        <v>24</v>
      </c>
      <c r="B26" s="36"/>
      <c r="C26" s="37"/>
      <c r="D26" s="38"/>
      <c r="E26" s="38"/>
      <c r="F26" s="39"/>
      <c r="G26" s="35"/>
      <c r="H26" s="40"/>
      <c r="I26" s="35"/>
    </row>
    <row r="27" spans="1:9" ht="17.25" customHeight="1" x14ac:dyDescent="0.35">
      <c r="A27" s="35">
        <v>25</v>
      </c>
      <c r="B27" s="36"/>
      <c r="C27" s="37"/>
      <c r="D27" s="38"/>
      <c r="E27" s="38"/>
      <c r="F27" s="39"/>
      <c r="G27" s="35"/>
      <c r="H27" s="40"/>
      <c r="I27" s="35"/>
    </row>
    <row r="28" spans="1:9" ht="17.25" customHeight="1" x14ac:dyDescent="0.35">
      <c r="A28" s="35">
        <v>26</v>
      </c>
      <c r="B28" s="36"/>
      <c r="C28" s="37"/>
      <c r="D28" s="38"/>
      <c r="E28" s="38"/>
      <c r="F28" s="39"/>
      <c r="G28" s="35"/>
      <c r="H28" s="40"/>
      <c r="I28" s="35"/>
    </row>
    <row r="29" spans="1:9" ht="17.25" customHeight="1" x14ac:dyDescent="0.35">
      <c r="A29" s="35">
        <v>27</v>
      </c>
      <c r="B29" s="36"/>
      <c r="C29" s="37"/>
      <c r="D29" s="39"/>
      <c r="E29" s="39"/>
      <c r="F29" s="41"/>
      <c r="G29" s="35"/>
      <c r="H29" s="40"/>
      <c r="I29" s="35"/>
    </row>
    <row r="30" spans="1:9" ht="17.25" customHeight="1" x14ac:dyDescent="0.35">
      <c r="A30" s="35">
        <v>28</v>
      </c>
      <c r="B30" s="36"/>
      <c r="C30" s="37"/>
      <c r="D30" s="39"/>
      <c r="E30" s="39"/>
      <c r="F30" s="41"/>
      <c r="G30" s="35"/>
      <c r="H30" s="40"/>
      <c r="I30" s="35"/>
    </row>
    <row r="31" spans="1:9" ht="17.25" customHeight="1" x14ac:dyDescent="0.35">
      <c r="A31" s="35">
        <v>29</v>
      </c>
      <c r="B31" s="36"/>
      <c r="C31" s="37"/>
      <c r="D31" s="39"/>
      <c r="E31" s="39"/>
      <c r="F31" s="41"/>
      <c r="G31" s="35"/>
      <c r="H31" s="40"/>
      <c r="I31" s="35"/>
    </row>
    <row r="32" spans="1:9" ht="17.25" customHeight="1" x14ac:dyDescent="0.35">
      <c r="A32" s="35">
        <v>30</v>
      </c>
      <c r="B32" s="36"/>
      <c r="C32" s="37"/>
      <c r="D32" s="39"/>
      <c r="E32" s="39"/>
      <c r="F32" s="39"/>
      <c r="G32" s="35"/>
      <c r="H32" s="40"/>
      <c r="I32" s="35"/>
    </row>
    <row r="33" spans="1:9" ht="17.25" customHeight="1" x14ac:dyDescent="0.35">
      <c r="B33" t="s">
        <v>101</v>
      </c>
    </row>
    <row r="34" spans="1:9" ht="17.25" customHeight="1" x14ac:dyDescent="0.35"/>
    <row r="35" spans="1:9" ht="17.25" customHeight="1" x14ac:dyDescent="0.35">
      <c r="B35" s="45" t="s">
        <v>24</v>
      </c>
      <c r="C35" s="18" t="s">
        <v>95</v>
      </c>
      <c r="D35" s="18" t="s">
        <v>96</v>
      </c>
      <c r="E35" s="18" t="s">
        <v>99</v>
      </c>
      <c r="F35" s="18" t="s">
        <v>98</v>
      </c>
      <c r="G35" s="18" t="s">
        <v>25</v>
      </c>
      <c r="H35" s="43" t="s">
        <v>97</v>
      </c>
      <c r="I35" s="194" t="s">
        <v>100</v>
      </c>
    </row>
    <row r="36" spans="1:9" ht="17.25" customHeight="1" x14ac:dyDescent="0.35">
      <c r="B36" s="32" t="s">
        <v>15</v>
      </c>
      <c r="C36" s="46" t="s">
        <v>20</v>
      </c>
      <c r="D36" s="18" t="s">
        <v>8</v>
      </c>
      <c r="E36" s="18" t="s">
        <v>9</v>
      </c>
      <c r="F36" s="18" t="s">
        <v>102</v>
      </c>
      <c r="G36" s="18" t="s">
        <v>21</v>
      </c>
      <c r="H36" s="18" t="s">
        <v>23</v>
      </c>
      <c r="I36" s="18" t="s">
        <v>22</v>
      </c>
    </row>
    <row r="37" spans="1:9" ht="17.25" customHeight="1" x14ac:dyDescent="0.35">
      <c r="A37" s="35">
        <v>31</v>
      </c>
      <c r="B37" s="36"/>
      <c r="C37" s="37"/>
      <c r="D37" s="38"/>
      <c r="E37" s="38"/>
      <c r="F37" s="39"/>
      <c r="G37" s="35"/>
      <c r="H37" s="40"/>
      <c r="I37" s="35"/>
    </row>
    <row r="38" spans="1:9" ht="17.25" customHeight="1" x14ac:dyDescent="0.35">
      <c r="A38" s="35">
        <v>32</v>
      </c>
      <c r="B38" s="36"/>
      <c r="C38" s="37"/>
      <c r="D38" s="38"/>
      <c r="E38" s="38"/>
      <c r="F38" s="39"/>
      <c r="G38" s="35"/>
      <c r="H38" s="40"/>
      <c r="I38" s="35"/>
    </row>
    <row r="39" spans="1:9" ht="17.25" customHeight="1" x14ac:dyDescent="0.35">
      <c r="A39" s="35">
        <v>33</v>
      </c>
      <c r="B39" s="36"/>
      <c r="C39" s="37"/>
      <c r="D39" s="38"/>
      <c r="E39" s="38"/>
      <c r="F39" s="39"/>
      <c r="G39" s="35"/>
      <c r="H39" s="40"/>
      <c r="I39" s="35"/>
    </row>
    <row r="40" spans="1:9" ht="17.25" customHeight="1" x14ac:dyDescent="0.35">
      <c r="A40" s="35">
        <v>34</v>
      </c>
      <c r="B40" s="36"/>
      <c r="C40" s="37"/>
      <c r="D40" s="38"/>
      <c r="E40" s="38"/>
      <c r="F40" s="39"/>
      <c r="G40" s="35"/>
      <c r="H40" s="40"/>
      <c r="I40" s="35"/>
    </row>
    <row r="41" spans="1:9" ht="17.25" customHeight="1" x14ac:dyDescent="0.35">
      <c r="A41" s="35">
        <v>35</v>
      </c>
      <c r="B41" s="36"/>
      <c r="C41" s="37"/>
      <c r="D41" s="38"/>
      <c r="E41" s="38"/>
      <c r="F41" s="39"/>
      <c r="G41" s="35"/>
      <c r="H41" s="40"/>
      <c r="I41" s="35"/>
    </row>
    <row r="42" spans="1:9" ht="17.25" customHeight="1" x14ac:dyDescent="0.35">
      <c r="A42" s="35">
        <v>36</v>
      </c>
      <c r="B42" s="36"/>
      <c r="C42" s="37"/>
      <c r="D42" s="38"/>
      <c r="E42" s="38"/>
      <c r="F42" s="39"/>
      <c r="G42" s="35"/>
      <c r="H42" s="40"/>
      <c r="I42" s="35"/>
    </row>
    <row r="43" spans="1:9" ht="17.25" customHeight="1" x14ac:dyDescent="0.35">
      <c r="A43" s="35">
        <v>37</v>
      </c>
      <c r="B43" s="36"/>
      <c r="C43" s="37"/>
      <c r="D43" s="38"/>
      <c r="E43" s="38"/>
      <c r="F43" s="39"/>
      <c r="G43" s="35"/>
      <c r="H43" s="40"/>
      <c r="I43" s="35"/>
    </row>
    <row r="44" spans="1:9" ht="17.25" customHeight="1" x14ac:dyDescent="0.35">
      <c r="A44" s="35">
        <v>38</v>
      </c>
      <c r="B44" s="36"/>
      <c r="C44" s="37"/>
      <c r="D44" s="38"/>
      <c r="E44" s="38"/>
      <c r="F44" s="39"/>
      <c r="G44" s="35"/>
      <c r="H44" s="40"/>
      <c r="I44" s="35"/>
    </row>
    <row r="45" spans="1:9" ht="17.25" customHeight="1" x14ac:dyDescent="0.35">
      <c r="A45" s="35">
        <v>39</v>
      </c>
      <c r="B45" s="36"/>
      <c r="C45" s="37"/>
      <c r="D45" s="38"/>
      <c r="E45" s="38"/>
      <c r="F45" s="39"/>
      <c r="G45" s="35"/>
      <c r="H45" s="40"/>
      <c r="I45" s="35"/>
    </row>
    <row r="46" spans="1:9" ht="17.25" customHeight="1" x14ac:dyDescent="0.35">
      <c r="A46" s="35">
        <v>40</v>
      </c>
      <c r="B46" s="36"/>
      <c r="C46" s="37"/>
      <c r="D46" s="38"/>
      <c r="E46" s="38"/>
      <c r="F46" s="39"/>
      <c r="G46" s="35"/>
      <c r="H46" s="40"/>
      <c r="I46" s="35"/>
    </row>
    <row r="47" spans="1:9" ht="17.25" customHeight="1" x14ac:dyDescent="0.35">
      <c r="A47" s="35">
        <v>41</v>
      </c>
      <c r="B47" s="36"/>
      <c r="C47" s="37"/>
      <c r="D47" s="38"/>
      <c r="E47" s="38"/>
      <c r="F47" s="39"/>
      <c r="G47" s="35"/>
      <c r="H47" s="40"/>
      <c r="I47" s="35"/>
    </row>
    <row r="48" spans="1:9" ht="17.25" customHeight="1" x14ac:dyDescent="0.35">
      <c r="A48" s="35">
        <v>42</v>
      </c>
      <c r="B48" s="36"/>
      <c r="C48" s="37"/>
      <c r="D48" s="38"/>
      <c r="E48" s="38"/>
      <c r="F48" s="39"/>
      <c r="G48" s="35"/>
      <c r="H48" s="40"/>
      <c r="I48" s="35"/>
    </row>
    <row r="49" spans="1:9" ht="17.25" customHeight="1" x14ac:dyDescent="0.35">
      <c r="A49" s="35">
        <v>43</v>
      </c>
      <c r="B49" s="36"/>
      <c r="C49" s="37"/>
      <c r="D49" s="38"/>
      <c r="E49" s="38"/>
      <c r="F49" s="39"/>
      <c r="G49" s="35"/>
      <c r="H49" s="40"/>
      <c r="I49" s="35"/>
    </row>
    <row r="50" spans="1:9" ht="17.25" customHeight="1" x14ac:dyDescent="0.35">
      <c r="A50" s="35">
        <v>44</v>
      </c>
      <c r="B50" s="36"/>
      <c r="C50" s="37"/>
      <c r="D50" s="38"/>
      <c r="E50" s="38"/>
      <c r="F50" s="39"/>
      <c r="G50" s="35"/>
      <c r="H50" s="40"/>
      <c r="I50" s="35"/>
    </row>
    <row r="51" spans="1:9" ht="17.25" customHeight="1" x14ac:dyDescent="0.35">
      <c r="A51" s="35">
        <v>45</v>
      </c>
      <c r="B51" s="36"/>
      <c r="C51" s="37"/>
      <c r="D51" s="38"/>
      <c r="E51" s="38"/>
      <c r="F51" s="39"/>
      <c r="G51" s="35"/>
      <c r="H51" s="40"/>
      <c r="I51" s="35"/>
    </row>
    <row r="52" spans="1:9" ht="17.25" customHeight="1" x14ac:dyDescent="0.35">
      <c r="A52" s="35">
        <v>46</v>
      </c>
      <c r="B52" s="36"/>
      <c r="C52" s="37"/>
      <c r="D52" s="41"/>
      <c r="E52" s="41"/>
      <c r="F52" s="41"/>
      <c r="G52" s="35"/>
      <c r="H52" s="40"/>
      <c r="I52" s="35"/>
    </row>
    <row r="53" spans="1:9" ht="17.25" customHeight="1" x14ac:dyDescent="0.35">
      <c r="A53" s="35">
        <v>47</v>
      </c>
      <c r="B53" s="36"/>
      <c r="C53" s="37"/>
      <c r="D53" s="41"/>
      <c r="E53" s="41"/>
      <c r="F53" s="41"/>
      <c r="G53" s="35"/>
      <c r="H53" s="40"/>
      <c r="I53" s="35"/>
    </row>
    <row r="54" spans="1:9" ht="17.25" customHeight="1" x14ac:dyDescent="0.35">
      <c r="A54" s="35">
        <v>48</v>
      </c>
      <c r="B54" s="36"/>
      <c r="C54" s="37"/>
      <c r="D54" s="41"/>
      <c r="E54" s="41"/>
      <c r="F54" s="41"/>
      <c r="G54" s="35"/>
      <c r="H54" s="40"/>
      <c r="I54" s="35"/>
    </row>
    <row r="55" spans="1:9" ht="17.25" customHeight="1" x14ac:dyDescent="0.35">
      <c r="A55" s="35">
        <v>49</v>
      </c>
      <c r="B55" s="36"/>
      <c r="C55" s="37"/>
      <c r="D55" s="39"/>
      <c r="E55" s="39"/>
      <c r="F55" s="39"/>
      <c r="G55" s="35"/>
      <c r="H55" s="40"/>
      <c r="I55" s="35"/>
    </row>
    <row r="56" spans="1:9" ht="17.25" customHeight="1" x14ac:dyDescent="0.35">
      <c r="A56" s="35">
        <v>50</v>
      </c>
      <c r="B56" s="36"/>
      <c r="C56" s="37"/>
      <c r="D56" s="39"/>
      <c r="E56" s="39"/>
      <c r="F56" s="39"/>
      <c r="G56" s="35"/>
      <c r="H56" s="40"/>
      <c r="I56" s="35"/>
    </row>
    <row r="57" spans="1:9" ht="17.25" customHeight="1" x14ac:dyDescent="0.35">
      <c r="A57" s="35">
        <v>51</v>
      </c>
      <c r="B57" s="36"/>
      <c r="C57" s="37"/>
      <c r="D57" s="39"/>
      <c r="E57" s="39"/>
      <c r="F57" s="39"/>
      <c r="G57" s="35"/>
      <c r="H57" s="40"/>
      <c r="I57" s="35"/>
    </row>
    <row r="58" spans="1:9" ht="17.25" customHeight="1" x14ac:dyDescent="0.35">
      <c r="A58" s="35">
        <v>52</v>
      </c>
      <c r="B58" s="36"/>
      <c r="C58" s="37"/>
      <c r="D58" s="39"/>
      <c r="E58" s="42"/>
      <c r="F58" s="39"/>
      <c r="G58" s="35"/>
      <c r="H58" s="40"/>
      <c r="I58" s="35"/>
    </row>
    <row r="59" spans="1:9" ht="17.25" customHeight="1" x14ac:dyDescent="0.35">
      <c r="A59" s="35">
        <v>53</v>
      </c>
      <c r="B59" s="36"/>
      <c r="C59" s="37"/>
      <c r="D59" s="42"/>
      <c r="E59" s="42"/>
      <c r="F59" s="39"/>
      <c r="G59" s="35"/>
      <c r="H59" s="40"/>
      <c r="I59" s="35"/>
    </row>
    <row r="60" spans="1:9" ht="17.25" customHeight="1" x14ac:dyDescent="0.35">
      <c r="A60" s="35">
        <v>54</v>
      </c>
      <c r="B60" s="36"/>
      <c r="C60" s="37"/>
      <c r="D60" s="42"/>
      <c r="E60" s="39"/>
      <c r="F60" s="39"/>
      <c r="G60" s="35"/>
      <c r="H60" s="40"/>
      <c r="I60" s="35"/>
    </row>
    <row r="61" spans="1:9" ht="17.25" customHeight="1" x14ac:dyDescent="0.35">
      <c r="A61" s="35">
        <v>55</v>
      </c>
      <c r="B61" s="36"/>
      <c r="C61" s="37"/>
      <c r="D61" s="38"/>
      <c r="E61" s="38"/>
      <c r="F61" s="39"/>
      <c r="G61" s="35"/>
      <c r="H61" s="40"/>
      <c r="I61" s="35"/>
    </row>
    <row r="62" spans="1:9" ht="17.25" customHeight="1" x14ac:dyDescent="0.35">
      <c r="A62" s="35">
        <v>56</v>
      </c>
      <c r="B62" s="36"/>
      <c r="C62" s="37"/>
      <c r="D62" s="38"/>
      <c r="E62" s="38"/>
      <c r="F62" s="39"/>
      <c r="G62" s="35"/>
      <c r="H62" s="40"/>
      <c r="I62" s="35"/>
    </row>
    <row r="63" spans="1:9" ht="17.25" customHeight="1" x14ac:dyDescent="0.35">
      <c r="A63" s="35">
        <v>57</v>
      </c>
      <c r="B63" s="36"/>
      <c r="C63" s="37"/>
      <c r="D63" s="38"/>
      <c r="E63" s="38"/>
      <c r="F63" s="39"/>
      <c r="G63" s="35"/>
      <c r="H63" s="40"/>
      <c r="I63" s="35"/>
    </row>
    <row r="64" spans="1:9" ht="17.25" customHeight="1" x14ac:dyDescent="0.35">
      <c r="A64" s="35">
        <v>58</v>
      </c>
      <c r="B64" s="36"/>
      <c r="C64" s="37"/>
      <c r="D64" s="41"/>
      <c r="E64" s="39"/>
      <c r="F64" s="41"/>
      <c r="G64" s="35"/>
      <c r="H64" s="40"/>
      <c r="I64" s="35"/>
    </row>
    <row r="65" spans="1:9" x14ac:dyDescent="0.35">
      <c r="A65" s="35">
        <v>59</v>
      </c>
      <c r="B65" s="36"/>
      <c r="C65" s="37"/>
      <c r="D65" s="39"/>
      <c r="E65" s="41"/>
      <c r="F65" s="41"/>
      <c r="G65" s="35"/>
      <c r="H65" s="40"/>
      <c r="I65" s="35"/>
    </row>
    <row r="66" spans="1:9" x14ac:dyDescent="0.35">
      <c r="A66" s="35">
        <v>60</v>
      </c>
      <c r="B66" s="36"/>
      <c r="C66" s="37"/>
      <c r="D66" s="39"/>
      <c r="E66" s="41"/>
      <c r="F66" s="41"/>
      <c r="G66" s="35"/>
      <c r="H66" s="40"/>
      <c r="I66" s="35"/>
    </row>
    <row r="67" spans="1:9" x14ac:dyDescent="0.35">
      <c r="A67" s="35">
        <v>61</v>
      </c>
      <c r="B67" s="36"/>
      <c r="C67" s="37"/>
      <c r="D67" s="41"/>
      <c r="E67" s="39"/>
      <c r="F67" s="41"/>
      <c r="G67" s="35"/>
      <c r="H67" s="40"/>
      <c r="I67" s="35"/>
    </row>
    <row r="68" spans="1:9" x14ac:dyDescent="0.35">
      <c r="B68" t="s">
        <v>101</v>
      </c>
    </row>
    <row r="70" spans="1:9" x14ac:dyDescent="0.35">
      <c r="B70" s="45" t="s">
        <v>24</v>
      </c>
      <c r="C70" s="18" t="s">
        <v>95</v>
      </c>
      <c r="D70" s="18" t="s">
        <v>96</v>
      </c>
      <c r="E70" s="18" t="s">
        <v>99</v>
      </c>
      <c r="F70" s="18" t="s">
        <v>98</v>
      </c>
      <c r="G70" s="18" t="s">
        <v>25</v>
      </c>
      <c r="H70" s="43" t="s">
        <v>97</v>
      </c>
      <c r="I70" s="194" t="s">
        <v>100</v>
      </c>
    </row>
  </sheetData>
  <pageMargins left="0.7" right="0.7" top="0.75" bottom="0.75" header="0.3" footer="0.3"/>
  <pageSetup scale="77" fitToHeight="0" orientation="landscape" horizontalDpi="1200" verticalDpi="1200" r:id="rId1"/>
  <headerFooter>
    <oddFooter>&amp;L&amp;D  &amp;T&amp;Rpage &amp;P of &amp;N</oddFoot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12C7-F13A-4E23-9408-D2AFEAF99A43}">
  <sheetPr>
    <pageSetUpPr fitToPage="1"/>
  </sheetPr>
  <dimension ref="A1:AI57"/>
  <sheetViews>
    <sheetView view="pageBreakPreview" topLeftCell="C1" zoomScale="55" zoomScaleNormal="100" zoomScaleSheetLayoutView="55" workbookViewId="0">
      <selection activeCell="AF14" sqref="AF14"/>
    </sheetView>
  </sheetViews>
  <sheetFormatPr defaultColWidth="8.81640625" defaultRowHeight="13" x14ac:dyDescent="0.35"/>
  <cols>
    <col min="1" max="1" width="21" style="57" bestFit="1" customWidth="1"/>
    <col min="2" max="2" width="11.1796875" style="1" customWidth="1"/>
    <col min="3" max="4" width="14.54296875" style="1" customWidth="1"/>
    <col min="5" max="5" width="30.1796875" style="1" customWidth="1"/>
    <col min="6" max="6" width="35.54296875" style="1" customWidth="1"/>
    <col min="7" max="8" width="8.81640625" style="1"/>
    <col min="9" max="9" width="26.54296875" style="1" bestFit="1" customWidth="1"/>
    <col min="10" max="10" width="12.81640625" style="1" customWidth="1"/>
    <col min="11" max="11" width="25.1796875" style="1" customWidth="1"/>
    <col min="12" max="12" width="11.1796875" style="1" customWidth="1"/>
    <col min="13" max="14" width="4.1796875" style="1" customWidth="1"/>
    <col min="15" max="15" width="6.453125" style="1" customWidth="1"/>
    <col min="16" max="16" width="7.1796875" style="1" customWidth="1"/>
    <col min="17" max="18" width="8.81640625" style="1"/>
    <col min="19" max="22" width="9.1796875" style="1" bestFit="1" customWidth="1"/>
    <col min="23" max="25" width="9.453125" style="1" bestFit="1" customWidth="1"/>
    <col min="26" max="26" width="8" style="1" bestFit="1" customWidth="1"/>
    <col min="27" max="27" width="9.453125" style="1" bestFit="1" customWidth="1"/>
    <col min="28" max="30" width="8.54296875" style="1" bestFit="1" customWidth="1"/>
    <col min="31" max="31" width="8.81640625" style="1"/>
    <col min="32" max="32" width="8.81640625" style="1" customWidth="1"/>
    <col min="33" max="33" width="9.453125" style="1" bestFit="1" customWidth="1"/>
    <col min="34" max="34" width="11.54296875" style="1" customWidth="1"/>
    <col min="35" max="16384" width="8.81640625" style="1"/>
  </cols>
  <sheetData>
    <row r="1" spans="1:35" ht="37.5" thickBot="1" x14ac:dyDescent="0.4">
      <c r="A1" s="57" t="s">
        <v>15</v>
      </c>
      <c r="B1" s="1" t="s">
        <v>40</v>
      </c>
      <c r="C1" s="1" t="s">
        <v>8</v>
      </c>
      <c r="D1" s="1" t="s">
        <v>9</v>
      </c>
      <c r="E1" s="1" t="s">
        <v>39</v>
      </c>
      <c r="F1" s="1" t="s">
        <v>45</v>
      </c>
      <c r="I1" s="12"/>
      <c r="J1" s="8">
        <v>17</v>
      </c>
      <c r="K1" s="12"/>
      <c r="L1" s="7"/>
      <c r="M1" s="7"/>
      <c r="N1" s="7"/>
      <c r="O1" s="29">
        <f>SUM(N3:O17)/2</f>
        <v>40</v>
      </c>
      <c r="P1" s="458" t="s">
        <v>18</v>
      </c>
      <c r="R1" s="8"/>
      <c r="S1" s="240" t="s">
        <v>107</v>
      </c>
      <c r="T1" s="241" t="s">
        <v>108</v>
      </c>
      <c r="U1" s="241" t="s">
        <v>109</v>
      </c>
      <c r="V1" s="241" t="s">
        <v>110</v>
      </c>
      <c r="W1" s="241" t="s">
        <v>28</v>
      </c>
      <c r="X1" s="242" t="s">
        <v>29</v>
      </c>
      <c r="Y1" s="243" t="s">
        <v>111</v>
      </c>
      <c r="Z1" s="227" t="s">
        <v>27</v>
      </c>
      <c r="AA1" s="244" t="s">
        <v>26</v>
      </c>
      <c r="AB1" s="245" t="s">
        <v>34</v>
      </c>
      <c r="AC1" s="246" t="s">
        <v>35</v>
      </c>
      <c r="AD1" s="247" t="s">
        <v>114</v>
      </c>
      <c r="AE1" s="248" t="s">
        <v>30</v>
      </c>
      <c r="AF1" s="249" t="s">
        <v>31</v>
      </c>
      <c r="AG1" s="250" t="s">
        <v>32</v>
      </c>
      <c r="AH1" s="8"/>
      <c r="AI1" s="54">
        <f>SUM(AI2:AI12)</f>
        <v>40</v>
      </c>
    </row>
    <row r="2" spans="1:35" ht="28.4" customHeight="1" thickBot="1" x14ac:dyDescent="0.4">
      <c r="A2" s="98">
        <v>46137</v>
      </c>
      <c r="B2" s="172">
        <v>0.375</v>
      </c>
      <c r="C2" s="126" t="s">
        <v>28</v>
      </c>
      <c r="D2" s="317" t="s">
        <v>110</v>
      </c>
      <c r="E2" s="73" t="s">
        <v>54</v>
      </c>
      <c r="F2" s="316" t="s">
        <v>143</v>
      </c>
      <c r="I2" s="10" t="s">
        <v>12</v>
      </c>
      <c r="J2" s="8" t="s">
        <v>16</v>
      </c>
      <c r="K2" s="10" t="s">
        <v>17</v>
      </c>
      <c r="L2" s="8" t="s">
        <v>6</v>
      </c>
      <c r="M2" s="13" t="s">
        <v>44</v>
      </c>
      <c r="N2" s="13" t="s">
        <v>8</v>
      </c>
      <c r="O2" s="13" t="s">
        <v>9</v>
      </c>
      <c r="P2" s="8" t="s">
        <v>10</v>
      </c>
      <c r="R2" s="101" t="s">
        <v>48</v>
      </c>
      <c r="S2" s="102">
        <v>1</v>
      </c>
      <c r="T2" s="102"/>
      <c r="U2" s="102"/>
      <c r="V2" s="102"/>
      <c r="W2" s="49"/>
      <c r="X2" s="49"/>
      <c r="Y2" s="49">
        <v>1</v>
      </c>
      <c r="Z2" s="49"/>
      <c r="AA2" s="49"/>
      <c r="AB2" s="49">
        <v>1</v>
      </c>
      <c r="AC2" s="49">
        <v>1</v>
      </c>
      <c r="AD2" s="49"/>
      <c r="AE2" s="49"/>
      <c r="AF2" s="49"/>
      <c r="AG2" s="102">
        <v>1</v>
      </c>
      <c r="AH2" s="111" t="s">
        <v>48</v>
      </c>
      <c r="AI2" s="56">
        <f>SUM(S2:AG2)</f>
        <v>5</v>
      </c>
    </row>
    <row r="3" spans="1:35" ht="28.4" customHeight="1" thickBot="1" x14ac:dyDescent="0.4">
      <c r="A3" s="98">
        <v>46137</v>
      </c>
      <c r="B3" s="175">
        <v>0.4375</v>
      </c>
      <c r="C3" s="148" t="s">
        <v>29</v>
      </c>
      <c r="D3" s="146" t="s">
        <v>34</v>
      </c>
      <c r="E3" s="74" t="s">
        <v>54</v>
      </c>
      <c r="F3" s="239"/>
      <c r="I3" s="209" t="s">
        <v>105</v>
      </c>
      <c r="J3" s="126" t="s">
        <v>107</v>
      </c>
      <c r="K3" s="210"/>
      <c r="L3" s="126" t="s">
        <v>107</v>
      </c>
      <c r="M3" s="126"/>
      <c r="N3" s="126"/>
      <c r="O3" s="126">
        <v>1</v>
      </c>
      <c r="P3" s="127"/>
      <c r="R3" s="103" t="s">
        <v>49</v>
      </c>
      <c r="S3" s="104"/>
      <c r="T3" s="104"/>
      <c r="U3" s="104">
        <v>1</v>
      </c>
      <c r="V3" s="104"/>
      <c r="W3" s="50"/>
      <c r="X3" s="50"/>
      <c r="Y3" s="50"/>
      <c r="Z3" s="50">
        <v>1</v>
      </c>
      <c r="AA3" s="50"/>
      <c r="AB3" s="50">
        <v>1</v>
      </c>
      <c r="AC3" s="50"/>
      <c r="AD3" s="50">
        <v>1</v>
      </c>
      <c r="AE3" s="50">
        <v>1</v>
      </c>
      <c r="AF3" s="50"/>
      <c r="AG3" s="104">
        <v>1</v>
      </c>
      <c r="AH3" s="28" t="s">
        <v>49</v>
      </c>
      <c r="AI3" s="56">
        <f t="shared" ref="AI3:AI12" si="0">SUM(S3:AG3)</f>
        <v>6</v>
      </c>
    </row>
    <row r="4" spans="1:35" ht="28.4" customHeight="1" x14ac:dyDescent="0.35">
      <c r="A4" s="98">
        <v>46137</v>
      </c>
      <c r="B4" s="172">
        <v>0.375</v>
      </c>
      <c r="C4" s="214" t="s">
        <v>27</v>
      </c>
      <c r="D4" s="138" t="s">
        <v>30</v>
      </c>
      <c r="E4" s="73" t="s">
        <v>170</v>
      </c>
      <c r="F4" s="238"/>
      <c r="I4" s="212" t="s">
        <v>106</v>
      </c>
      <c r="J4" s="14" t="s">
        <v>108</v>
      </c>
      <c r="K4" s="213"/>
      <c r="L4" s="14" t="s">
        <v>108</v>
      </c>
      <c r="M4" s="14"/>
      <c r="N4" s="14"/>
      <c r="O4" s="14">
        <v>1</v>
      </c>
      <c r="P4" s="129"/>
      <c r="R4" s="83" t="s">
        <v>111</v>
      </c>
      <c r="S4" s="51"/>
      <c r="T4" s="51"/>
      <c r="U4" s="51"/>
      <c r="V4" s="51"/>
      <c r="W4" s="51"/>
      <c r="X4" s="51"/>
      <c r="Y4" s="51"/>
      <c r="Z4" s="51"/>
      <c r="AA4" s="51"/>
      <c r="AB4" s="51">
        <v>1</v>
      </c>
      <c r="AC4" s="51">
        <v>1</v>
      </c>
      <c r="AD4" s="51">
        <v>1</v>
      </c>
      <c r="AE4" s="51">
        <v>1</v>
      </c>
      <c r="AF4" s="51">
        <v>1</v>
      </c>
      <c r="AG4" s="105">
        <v>2</v>
      </c>
      <c r="AH4" s="439" t="s">
        <v>111</v>
      </c>
      <c r="AI4" s="56">
        <f t="shared" si="0"/>
        <v>7</v>
      </c>
    </row>
    <row r="5" spans="1:35" ht="28.4" customHeight="1" x14ac:dyDescent="0.35">
      <c r="A5" s="98">
        <v>46137</v>
      </c>
      <c r="B5" s="179">
        <v>0.4375</v>
      </c>
      <c r="C5" s="216" t="s">
        <v>26</v>
      </c>
      <c r="D5" s="217" t="s">
        <v>31</v>
      </c>
      <c r="E5" s="77" t="s">
        <v>170</v>
      </c>
      <c r="F5" s="239"/>
      <c r="I5" s="212"/>
      <c r="J5" s="14" t="s">
        <v>109</v>
      </c>
      <c r="K5" s="213"/>
      <c r="L5" s="14" t="s">
        <v>109</v>
      </c>
      <c r="M5" s="14"/>
      <c r="N5" s="14"/>
      <c r="O5" s="14">
        <v>1</v>
      </c>
      <c r="P5" s="129"/>
      <c r="R5" s="440" t="s">
        <v>27</v>
      </c>
      <c r="S5" s="229"/>
      <c r="T5" s="229"/>
      <c r="U5" s="229"/>
      <c r="V5" s="229"/>
      <c r="W5" s="229"/>
      <c r="X5" s="229"/>
      <c r="Y5" s="229"/>
      <c r="Z5" s="229"/>
      <c r="AA5" s="229"/>
      <c r="AB5" s="229">
        <v>1</v>
      </c>
      <c r="AC5" s="229">
        <v>1</v>
      </c>
      <c r="AD5" s="229">
        <v>1</v>
      </c>
      <c r="AE5" s="229">
        <v>1</v>
      </c>
      <c r="AF5" s="229">
        <v>1</v>
      </c>
      <c r="AG5" s="230">
        <v>1</v>
      </c>
      <c r="AH5" s="441" t="s">
        <v>27</v>
      </c>
      <c r="AI5" s="56">
        <f t="shared" si="0"/>
        <v>6</v>
      </c>
    </row>
    <row r="6" spans="1:35" ht="28.4" customHeight="1" thickBot="1" x14ac:dyDescent="0.4">
      <c r="A6" s="98">
        <v>46137</v>
      </c>
      <c r="B6" s="175">
        <v>0.5</v>
      </c>
      <c r="C6" s="130" t="s">
        <v>111</v>
      </c>
      <c r="D6" s="140" t="s">
        <v>114</v>
      </c>
      <c r="E6" s="74" t="s">
        <v>170</v>
      </c>
      <c r="F6" s="238"/>
      <c r="I6" s="211"/>
      <c r="J6" s="133" t="s">
        <v>110</v>
      </c>
      <c r="K6" s="133"/>
      <c r="L6" s="133" t="s">
        <v>110</v>
      </c>
      <c r="M6" s="133"/>
      <c r="N6" s="133"/>
      <c r="O6" s="133">
        <v>1</v>
      </c>
      <c r="P6" s="134"/>
      <c r="R6" s="106" t="s">
        <v>26</v>
      </c>
      <c r="S6" s="52"/>
      <c r="T6" s="52"/>
      <c r="U6" s="52"/>
      <c r="V6" s="52"/>
      <c r="W6" s="52"/>
      <c r="X6" s="52"/>
      <c r="Y6" s="52"/>
      <c r="Z6" s="52"/>
      <c r="AA6" s="52"/>
      <c r="AB6" s="52">
        <v>1</v>
      </c>
      <c r="AC6" s="52">
        <v>1</v>
      </c>
      <c r="AD6" s="52">
        <v>1</v>
      </c>
      <c r="AE6" s="52">
        <v>1</v>
      </c>
      <c r="AF6" s="52">
        <v>1</v>
      </c>
      <c r="AG6" s="158">
        <v>2</v>
      </c>
      <c r="AH6" s="232" t="s">
        <v>26</v>
      </c>
      <c r="AI6" s="56">
        <f t="shared" si="0"/>
        <v>7</v>
      </c>
    </row>
    <row r="7" spans="1:35" ht="28.4" customHeight="1" thickBot="1" x14ac:dyDescent="0.4">
      <c r="A7" s="98">
        <v>46137</v>
      </c>
      <c r="B7" s="177">
        <v>0.375</v>
      </c>
      <c r="C7" s="155" t="s">
        <v>35</v>
      </c>
      <c r="D7" s="142" t="s">
        <v>32</v>
      </c>
      <c r="E7" s="156" t="s">
        <v>58</v>
      </c>
      <c r="F7" s="239"/>
      <c r="I7" s="324" t="s">
        <v>54</v>
      </c>
      <c r="J7" s="123" t="s">
        <v>48</v>
      </c>
      <c r="K7" s="124" t="s">
        <v>104</v>
      </c>
      <c r="L7" s="123" t="s">
        <v>48</v>
      </c>
      <c r="M7" s="125">
        <v>2</v>
      </c>
      <c r="N7" s="125">
        <v>2</v>
      </c>
      <c r="O7" s="126">
        <v>3</v>
      </c>
      <c r="P7" s="127">
        <f>O7+N7+M7</f>
        <v>7</v>
      </c>
      <c r="R7" s="107" t="s">
        <v>34</v>
      </c>
      <c r="S7" s="159">
        <v>0</v>
      </c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>
        <v>1</v>
      </c>
      <c r="AF7" s="159"/>
      <c r="AG7" s="159">
        <v>1</v>
      </c>
      <c r="AH7" s="233" t="s">
        <v>34</v>
      </c>
      <c r="AI7" s="56">
        <f t="shared" si="0"/>
        <v>2</v>
      </c>
    </row>
    <row r="8" spans="1:35" ht="28.4" customHeight="1" thickBot="1" x14ac:dyDescent="0.35">
      <c r="A8" s="82"/>
      <c r="B8" s="60"/>
      <c r="E8" s="61"/>
      <c r="I8" s="325"/>
      <c r="J8" s="195" t="s">
        <v>49</v>
      </c>
      <c r="K8" s="196" t="s">
        <v>104</v>
      </c>
      <c r="L8" s="195" t="s">
        <v>49</v>
      </c>
      <c r="M8" s="23">
        <v>2</v>
      </c>
      <c r="N8" s="23">
        <v>2</v>
      </c>
      <c r="O8" s="31">
        <v>3</v>
      </c>
      <c r="P8" s="197">
        <f t="shared" ref="P8:P17" si="1">O8+N8+M8</f>
        <v>7</v>
      </c>
      <c r="R8" s="108" t="s">
        <v>35</v>
      </c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>
        <v>1</v>
      </c>
      <c r="AF8" s="53">
        <v>1</v>
      </c>
      <c r="AG8" s="53">
        <v>1</v>
      </c>
      <c r="AH8" s="234" t="s">
        <v>35</v>
      </c>
      <c r="AI8" s="56">
        <f t="shared" si="0"/>
        <v>3</v>
      </c>
    </row>
    <row r="9" spans="1:35" ht="28.4" customHeight="1" x14ac:dyDescent="0.35">
      <c r="A9" s="98">
        <v>46144</v>
      </c>
      <c r="B9" s="172">
        <v>0.375</v>
      </c>
      <c r="C9" s="138" t="s">
        <v>30</v>
      </c>
      <c r="D9" s="152" t="s">
        <v>29</v>
      </c>
      <c r="E9" s="73" t="s">
        <v>59</v>
      </c>
      <c r="F9" s="238"/>
      <c r="I9" s="202" t="s">
        <v>57</v>
      </c>
      <c r="J9" s="162" t="s">
        <v>27</v>
      </c>
      <c r="K9" s="124" t="s">
        <v>103</v>
      </c>
      <c r="L9" s="162" t="s">
        <v>27</v>
      </c>
      <c r="M9" s="125"/>
      <c r="N9" s="125">
        <v>4</v>
      </c>
      <c r="O9" s="126">
        <v>3</v>
      </c>
      <c r="P9" s="135">
        <f t="shared" si="1"/>
        <v>7</v>
      </c>
      <c r="R9" s="442" t="s">
        <v>114</v>
      </c>
      <c r="S9" s="112"/>
      <c r="T9" s="112"/>
      <c r="U9" s="112"/>
      <c r="V9" s="112">
        <v>1</v>
      </c>
      <c r="W9" s="112"/>
      <c r="X9" s="112"/>
      <c r="Y9" s="112"/>
      <c r="Z9" s="112"/>
      <c r="AA9" s="112"/>
      <c r="AB9" s="112"/>
      <c r="AC9" s="112"/>
      <c r="AD9" s="112"/>
      <c r="AE9" s="112">
        <v>1</v>
      </c>
      <c r="AF9" s="112"/>
      <c r="AG9" s="112">
        <v>1</v>
      </c>
      <c r="AH9" s="443" t="s">
        <v>114</v>
      </c>
      <c r="AI9" s="56">
        <f t="shared" si="0"/>
        <v>3</v>
      </c>
    </row>
    <row r="10" spans="1:35" ht="28.4" customHeight="1" thickBot="1" x14ac:dyDescent="0.4">
      <c r="A10" s="98">
        <v>46144</v>
      </c>
      <c r="B10" s="175">
        <v>0.4375</v>
      </c>
      <c r="C10" s="144" t="s">
        <v>31</v>
      </c>
      <c r="D10" s="200" t="s">
        <v>111</v>
      </c>
      <c r="E10" s="74" t="s">
        <v>59</v>
      </c>
      <c r="F10" s="239"/>
      <c r="I10" s="203" t="s">
        <v>53</v>
      </c>
      <c r="J10" s="15" t="s">
        <v>26</v>
      </c>
      <c r="K10" s="47" t="s">
        <v>103</v>
      </c>
      <c r="L10" s="15" t="s">
        <v>26</v>
      </c>
      <c r="M10" s="19"/>
      <c r="N10" s="19">
        <v>4</v>
      </c>
      <c r="O10" s="14">
        <v>3</v>
      </c>
      <c r="P10" s="129">
        <f t="shared" si="1"/>
        <v>7</v>
      </c>
      <c r="R10" s="109" t="s">
        <v>30</v>
      </c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86" t="s">
        <v>30</v>
      </c>
      <c r="AI10" s="56">
        <f t="shared" si="0"/>
        <v>0</v>
      </c>
    </row>
    <row r="11" spans="1:35" ht="28.4" customHeight="1" thickBot="1" x14ac:dyDescent="0.4">
      <c r="A11" s="98">
        <v>46144</v>
      </c>
      <c r="B11" s="172">
        <v>0.375</v>
      </c>
      <c r="C11" s="145" t="s">
        <v>35</v>
      </c>
      <c r="D11" s="214" t="s">
        <v>27</v>
      </c>
      <c r="E11" s="73" t="s">
        <v>58</v>
      </c>
      <c r="F11" s="238"/>
      <c r="I11" s="199" t="s">
        <v>13</v>
      </c>
      <c r="J11" s="200" t="s">
        <v>111</v>
      </c>
      <c r="K11" s="198" t="s">
        <v>103</v>
      </c>
      <c r="L11" s="200" t="s">
        <v>111</v>
      </c>
      <c r="M11" s="30"/>
      <c r="N11" s="30">
        <v>4</v>
      </c>
      <c r="O11" s="27">
        <v>4</v>
      </c>
      <c r="P11" s="201">
        <f t="shared" si="1"/>
        <v>8</v>
      </c>
      <c r="R11" s="110" t="s">
        <v>31</v>
      </c>
      <c r="S11" s="161"/>
      <c r="T11" s="161">
        <v>1</v>
      </c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236" t="s">
        <v>31</v>
      </c>
      <c r="AI11" s="56">
        <f t="shared" si="0"/>
        <v>1</v>
      </c>
    </row>
    <row r="12" spans="1:35" ht="28.4" customHeight="1" thickBot="1" x14ac:dyDescent="0.4">
      <c r="A12" s="98">
        <v>46144</v>
      </c>
      <c r="B12" s="179">
        <v>0.4375</v>
      </c>
      <c r="C12" s="151" t="s">
        <v>34</v>
      </c>
      <c r="D12" s="55" t="s">
        <v>109</v>
      </c>
      <c r="E12" s="74" t="s">
        <v>58</v>
      </c>
      <c r="F12" s="239"/>
      <c r="I12" s="202" t="s">
        <v>58</v>
      </c>
      <c r="J12" s="136" t="s">
        <v>34</v>
      </c>
      <c r="K12" s="124" t="s">
        <v>103</v>
      </c>
      <c r="L12" s="136" t="s">
        <v>34</v>
      </c>
      <c r="M12" s="125"/>
      <c r="N12" s="125">
        <v>3</v>
      </c>
      <c r="O12" s="126">
        <v>5</v>
      </c>
      <c r="P12" s="135">
        <f t="shared" si="1"/>
        <v>8</v>
      </c>
      <c r="R12" s="444" t="s">
        <v>32</v>
      </c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 t="s">
        <v>32</v>
      </c>
      <c r="AI12" s="56">
        <f t="shared" si="0"/>
        <v>0</v>
      </c>
    </row>
    <row r="13" spans="1:35" ht="28.4" customHeight="1" thickBot="1" x14ac:dyDescent="0.4">
      <c r="A13" s="98">
        <v>46144</v>
      </c>
      <c r="B13" s="177">
        <v>0.375</v>
      </c>
      <c r="C13" s="218" t="s">
        <v>28</v>
      </c>
      <c r="D13" s="219" t="s">
        <v>114</v>
      </c>
      <c r="E13" s="156" t="s">
        <v>54</v>
      </c>
      <c r="F13" s="238"/>
      <c r="I13" s="208" t="s">
        <v>13</v>
      </c>
      <c r="J13" s="16" t="s">
        <v>35</v>
      </c>
      <c r="K13" s="47" t="s">
        <v>103</v>
      </c>
      <c r="L13" s="16" t="s">
        <v>35</v>
      </c>
      <c r="M13" s="19"/>
      <c r="N13" s="19">
        <v>4</v>
      </c>
      <c r="O13" s="14">
        <v>3</v>
      </c>
      <c r="P13" s="139">
        <f t="shared" si="1"/>
        <v>7</v>
      </c>
    </row>
    <row r="14" spans="1:35" ht="28.4" customHeight="1" thickBot="1" x14ac:dyDescent="0.4">
      <c r="A14" s="98">
        <v>46144</v>
      </c>
      <c r="B14" s="177">
        <v>0.375</v>
      </c>
      <c r="C14" s="149" t="s">
        <v>26</v>
      </c>
      <c r="D14" s="150" t="s">
        <v>32</v>
      </c>
      <c r="E14" s="156" t="s">
        <v>170</v>
      </c>
      <c r="F14" s="239"/>
      <c r="I14" s="206" t="s">
        <v>13</v>
      </c>
      <c r="J14" s="140" t="s">
        <v>114</v>
      </c>
      <c r="K14" s="141" t="s">
        <v>103</v>
      </c>
      <c r="L14" s="140" t="s">
        <v>114</v>
      </c>
      <c r="M14" s="132"/>
      <c r="N14" s="132">
        <v>3</v>
      </c>
      <c r="O14" s="133">
        <v>4</v>
      </c>
      <c r="P14" s="137">
        <f t="shared" si="1"/>
        <v>7</v>
      </c>
    </row>
    <row r="15" spans="1:35" ht="28.4" customHeight="1" thickBot="1" x14ac:dyDescent="0.4">
      <c r="A15" s="82"/>
      <c r="I15" s="202" t="s">
        <v>59</v>
      </c>
      <c r="J15" s="138" t="s">
        <v>30</v>
      </c>
      <c r="K15" s="124" t="s">
        <v>103</v>
      </c>
      <c r="L15" s="138" t="s">
        <v>30</v>
      </c>
      <c r="M15" s="125"/>
      <c r="N15" s="125">
        <v>4</v>
      </c>
      <c r="O15" s="126">
        <v>3</v>
      </c>
      <c r="P15" s="135">
        <f t="shared" si="1"/>
        <v>7</v>
      </c>
    </row>
    <row r="16" spans="1:35" ht="28.4" customHeight="1" x14ac:dyDescent="0.35">
      <c r="A16" s="98">
        <v>46151</v>
      </c>
      <c r="B16" s="172">
        <v>0.375</v>
      </c>
      <c r="C16" s="154" t="s">
        <v>32</v>
      </c>
      <c r="D16" s="126" t="s">
        <v>28</v>
      </c>
      <c r="E16" s="73" t="s">
        <v>59</v>
      </c>
      <c r="F16" s="238"/>
      <c r="I16" s="205" t="s">
        <v>13</v>
      </c>
      <c r="J16" s="17" t="s">
        <v>31</v>
      </c>
      <c r="K16" s="47" t="s">
        <v>103</v>
      </c>
      <c r="L16" s="17" t="s">
        <v>31</v>
      </c>
      <c r="M16" s="19"/>
      <c r="N16" s="19">
        <v>4</v>
      </c>
      <c r="O16" s="14">
        <v>3</v>
      </c>
      <c r="P16" s="139">
        <f t="shared" si="1"/>
        <v>7</v>
      </c>
    </row>
    <row r="17" spans="1:16" ht="28.4" customHeight="1" thickBot="1" x14ac:dyDescent="0.4">
      <c r="A17" s="98">
        <v>46151</v>
      </c>
      <c r="B17" s="179">
        <v>0.4375</v>
      </c>
      <c r="C17" s="132" t="s">
        <v>108</v>
      </c>
      <c r="D17" s="144" t="s">
        <v>31</v>
      </c>
      <c r="E17" s="74" t="s">
        <v>59</v>
      </c>
      <c r="F17" s="239"/>
      <c r="I17" s="206" t="s">
        <v>13</v>
      </c>
      <c r="J17" s="207" t="s">
        <v>32</v>
      </c>
      <c r="K17" s="131" t="s">
        <v>103</v>
      </c>
      <c r="L17" s="207" t="s">
        <v>32</v>
      </c>
      <c r="M17" s="132"/>
      <c r="N17" s="132">
        <v>4</v>
      </c>
      <c r="O17" s="133">
        <v>4</v>
      </c>
      <c r="P17" s="137">
        <f t="shared" si="1"/>
        <v>8</v>
      </c>
    </row>
    <row r="18" spans="1:16" ht="28.4" customHeight="1" x14ac:dyDescent="0.35">
      <c r="A18" s="98">
        <v>46151</v>
      </c>
      <c r="B18" s="172">
        <v>0.375</v>
      </c>
      <c r="C18" s="220" t="s">
        <v>26</v>
      </c>
      <c r="D18" s="145" t="s">
        <v>35</v>
      </c>
      <c r="E18" s="180" t="s">
        <v>170</v>
      </c>
      <c r="F18" s="238"/>
      <c r="I18" s="209" t="s">
        <v>112</v>
      </c>
      <c r="J18" s="126" t="s">
        <v>115</v>
      </c>
      <c r="K18" s="126" t="s">
        <v>178</v>
      </c>
      <c r="L18" s="126" t="s">
        <v>113</v>
      </c>
      <c r="M18" s="210"/>
      <c r="N18" s="210"/>
      <c r="O18" s="210"/>
      <c r="P18" s="314">
        <v>0</v>
      </c>
    </row>
    <row r="19" spans="1:16" ht="28.4" customHeight="1" thickBot="1" x14ac:dyDescent="0.4">
      <c r="A19" s="98">
        <v>46151</v>
      </c>
      <c r="B19" s="179">
        <v>0.4375</v>
      </c>
      <c r="C19" s="221" t="s">
        <v>27</v>
      </c>
      <c r="D19" s="148" t="s">
        <v>29</v>
      </c>
      <c r="E19" s="169" t="s">
        <v>170</v>
      </c>
      <c r="F19" s="239"/>
      <c r="I19" s="319"/>
      <c r="J19" s="133" t="s">
        <v>116</v>
      </c>
      <c r="K19" s="133" t="s">
        <v>178</v>
      </c>
      <c r="L19" s="133" t="s">
        <v>117</v>
      </c>
      <c r="M19" s="133"/>
      <c r="N19" s="133"/>
      <c r="O19" s="133"/>
      <c r="P19" s="134">
        <v>0</v>
      </c>
    </row>
    <row r="20" spans="1:16" ht="28.4" customHeight="1" x14ac:dyDescent="0.35">
      <c r="A20" s="98">
        <v>46151</v>
      </c>
      <c r="B20" s="172">
        <v>0.375</v>
      </c>
      <c r="C20" s="136" t="s">
        <v>34</v>
      </c>
      <c r="D20" s="183" t="s">
        <v>111</v>
      </c>
      <c r="E20" s="73" t="s">
        <v>58</v>
      </c>
      <c r="F20" s="238"/>
    </row>
    <row r="21" spans="1:16" ht="28.4" customHeight="1" thickBot="1" x14ac:dyDescent="0.4">
      <c r="A21" s="98">
        <v>46151</v>
      </c>
      <c r="B21" s="175">
        <v>0.4375</v>
      </c>
      <c r="C21" s="140" t="s">
        <v>114</v>
      </c>
      <c r="D21" s="147" t="s">
        <v>30</v>
      </c>
      <c r="E21" s="74" t="s">
        <v>58</v>
      </c>
      <c r="F21" s="239"/>
    </row>
    <row r="22" spans="1:16" ht="28.4" customHeight="1" thickBot="1" x14ac:dyDescent="0.4">
      <c r="A22" s="82"/>
    </row>
    <row r="23" spans="1:16" ht="28.4" customHeight="1" x14ac:dyDescent="0.35">
      <c r="A23" s="99">
        <v>46158</v>
      </c>
      <c r="B23" s="172">
        <v>0.375</v>
      </c>
      <c r="C23" s="138" t="s">
        <v>30</v>
      </c>
      <c r="D23" s="136" t="s">
        <v>34</v>
      </c>
      <c r="E23" s="73" t="s">
        <v>59</v>
      </c>
      <c r="F23" s="238"/>
    </row>
    <row r="24" spans="1:16" ht="28.4" customHeight="1" thickBot="1" x14ac:dyDescent="0.4">
      <c r="A24" s="99">
        <v>46158</v>
      </c>
      <c r="B24" s="175">
        <v>0.4375</v>
      </c>
      <c r="C24" s="144" t="s">
        <v>31</v>
      </c>
      <c r="D24" s="221" t="s">
        <v>27</v>
      </c>
      <c r="E24" s="74" t="s">
        <v>59</v>
      </c>
      <c r="F24" s="239"/>
    </row>
    <row r="25" spans="1:16" ht="28.4" customHeight="1" thickBot="1" x14ac:dyDescent="0.4">
      <c r="A25" s="99">
        <v>46158</v>
      </c>
      <c r="B25" s="177">
        <v>0.375</v>
      </c>
      <c r="C25" s="140" t="s">
        <v>114</v>
      </c>
      <c r="D25" s="157" t="s">
        <v>26</v>
      </c>
      <c r="E25" s="435" t="s">
        <v>58</v>
      </c>
      <c r="F25" s="238"/>
    </row>
    <row r="26" spans="1:16" ht="28.4" customHeight="1" x14ac:dyDescent="0.35">
      <c r="A26" s="99">
        <v>46158</v>
      </c>
      <c r="B26" s="172">
        <v>0.375</v>
      </c>
      <c r="C26" s="183" t="s">
        <v>111</v>
      </c>
      <c r="D26" s="145" t="s">
        <v>35</v>
      </c>
      <c r="E26" s="73" t="s">
        <v>170</v>
      </c>
      <c r="F26" s="239"/>
    </row>
    <row r="27" spans="1:16" ht="28.4" customHeight="1" thickBot="1" x14ac:dyDescent="0.4">
      <c r="A27" s="99">
        <v>46158</v>
      </c>
      <c r="B27" s="175">
        <v>0.4375</v>
      </c>
      <c r="C27" s="130" t="s">
        <v>111</v>
      </c>
      <c r="D27" s="153" t="s">
        <v>32</v>
      </c>
      <c r="E27" s="74" t="s">
        <v>170</v>
      </c>
      <c r="F27" s="238"/>
    </row>
    <row r="28" spans="1:16" ht="28.4" customHeight="1" x14ac:dyDescent="0.35">
      <c r="A28" s="99">
        <v>46158</v>
      </c>
      <c r="B28" s="60" t="s">
        <v>7</v>
      </c>
      <c r="C28" s="70" t="s">
        <v>48</v>
      </c>
      <c r="D28" s="60"/>
      <c r="E28" s="60" t="s">
        <v>121</v>
      </c>
      <c r="F28" s="239"/>
    </row>
    <row r="29" spans="1:16" ht="28.4" customHeight="1" x14ac:dyDescent="0.3">
      <c r="A29" s="99">
        <v>46158</v>
      </c>
      <c r="B29" s="60" t="s">
        <v>7</v>
      </c>
      <c r="C29" s="65" t="s">
        <v>49</v>
      </c>
      <c r="D29" s="60"/>
      <c r="E29" s="61"/>
    </row>
    <row r="30" spans="1:16" ht="28.4" customHeight="1" x14ac:dyDescent="0.35">
      <c r="A30" s="82"/>
      <c r="B30" s="66"/>
      <c r="C30" s="4"/>
      <c r="D30" s="4"/>
      <c r="E30" s="4"/>
    </row>
    <row r="31" spans="1:16" ht="28.4" customHeight="1" x14ac:dyDescent="0.35">
      <c r="A31" s="98">
        <v>46165</v>
      </c>
      <c r="B31" s="97" t="s">
        <v>46</v>
      </c>
      <c r="C31" s="4"/>
      <c r="D31" s="4"/>
      <c r="E31" s="4"/>
    </row>
    <row r="32" spans="1:16" ht="28.4" customHeight="1" thickBot="1" x14ac:dyDescent="0.35">
      <c r="A32" s="82"/>
      <c r="B32" s="60"/>
      <c r="E32" s="61"/>
    </row>
    <row r="33" spans="1:6" ht="28.4" customHeight="1" x14ac:dyDescent="0.35">
      <c r="A33" s="99">
        <v>46172</v>
      </c>
      <c r="B33" s="172">
        <v>0.375</v>
      </c>
      <c r="C33" s="145" t="s">
        <v>35</v>
      </c>
      <c r="D33" s="126" t="s">
        <v>28</v>
      </c>
      <c r="E33" s="73" t="s">
        <v>58</v>
      </c>
      <c r="F33" s="238"/>
    </row>
    <row r="34" spans="1:6" ht="28.4" customHeight="1" thickBot="1" x14ac:dyDescent="0.4">
      <c r="A34" s="99">
        <v>46172</v>
      </c>
      <c r="B34" s="175">
        <v>0.4375</v>
      </c>
      <c r="C34" s="146" t="s">
        <v>34</v>
      </c>
      <c r="D34" s="333" t="s">
        <v>26</v>
      </c>
      <c r="E34" s="74" t="s">
        <v>58</v>
      </c>
      <c r="F34" s="239"/>
    </row>
    <row r="35" spans="1:6" ht="28.4" customHeight="1" thickBot="1" x14ac:dyDescent="0.4">
      <c r="A35" s="99">
        <v>46172</v>
      </c>
      <c r="B35" s="179">
        <v>0.375</v>
      </c>
      <c r="C35" s="214" t="s">
        <v>27</v>
      </c>
      <c r="D35" s="79" t="s">
        <v>31</v>
      </c>
      <c r="E35" s="77" t="s">
        <v>170</v>
      </c>
      <c r="F35" s="238"/>
    </row>
    <row r="36" spans="1:6" ht="28.4" customHeight="1" thickBot="1" x14ac:dyDescent="0.4">
      <c r="A36" s="99">
        <v>46172</v>
      </c>
      <c r="B36" s="177">
        <v>0.375</v>
      </c>
      <c r="C36" s="222" t="s">
        <v>29</v>
      </c>
      <c r="D36" s="218" t="s">
        <v>107</v>
      </c>
      <c r="E36" s="435" t="s">
        <v>54</v>
      </c>
      <c r="F36" s="239"/>
    </row>
    <row r="37" spans="1:6" ht="28.4" customHeight="1" x14ac:dyDescent="0.35">
      <c r="A37" s="99">
        <v>46172</v>
      </c>
      <c r="B37" s="172">
        <v>0.375</v>
      </c>
      <c r="C37" s="154" t="s">
        <v>32</v>
      </c>
      <c r="D37" s="223" t="s">
        <v>114</v>
      </c>
      <c r="E37" s="73" t="s">
        <v>59</v>
      </c>
      <c r="F37" s="238"/>
    </row>
    <row r="38" spans="1:6" ht="28.4" customHeight="1" thickBot="1" x14ac:dyDescent="0.4">
      <c r="A38" s="99">
        <v>46172</v>
      </c>
      <c r="B38" s="175">
        <v>0.4375</v>
      </c>
      <c r="C38" s="147" t="s">
        <v>30</v>
      </c>
      <c r="D38" s="130" t="s">
        <v>111</v>
      </c>
      <c r="E38" s="74" t="s">
        <v>59</v>
      </c>
      <c r="F38" s="239"/>
    </row>
    <row r="39" spans="1:6" ht="28.4" customHeight="1" thickBot="1" x14ac:dyDescent="0.4">
      <c r="A39" s="82"/>
      <c r="B39" s="66"/>
      <c r="E39" s="4"/>
    </row>
    <row r="40" spans="1:6" ht="28.4" customHeight="1" x14ac:dyDescent="0.35">
      <c r="A40" s="99">
        <v>46179</v>
      </c>
      <c r="B40" s="172">
        <v>0.375</v>
      </c>
      <c r="C40" s="178" t="s">
        <v>32</v>
      </c>
      <c r="D40" s="181" t="s">
        <v>34</v>
      </c>
      <c r="E40" s="73" t="s">
        <v>59</v>
      </c>
      <c r="F40" s="238"/>
    </row>
    <row r="41" spans="1:6" ht="28.4" customHeight="1" thickBot="1" x14ac:dyDescent="0.4">
      <c r="A41" s="99">
        <v>46179</v>
      </c>
      <c r="B41" s="175">
        <v>0.4375</v>
      </c>
      <c r="C41" s="182" t="s">
        <v>32</v>
      </c>
      <c r="D41" s="130" t="s">
        <v>111</v>
      </c>
      <c r="E41" s="74" t="s">
        <v>59</v>
      </c>
      <c r="F41" s="239"/>
    </row>
    <row r="42" spans="1:6" ht="28.4" customHeight="1" thickBot="1" x14ac:dyDescent="0.4">
      <c r="A42" s="99">
        <v>46179</v>
      </c>
      <c r="B42" s="175">
        <v>0.375</v>
      </c>
      <c r="C42" s="224" t="s">
        <v>26</v>
      </c>
      <c r="D42" s="225" t="s">
        <v>30</v>
      </c>
      <c r="E42" s="74" t="s">
        <v>170</v>
      </c>
      <c r="F42" s="238"/>
    </row>
    <row r="43" spans="1:6" ht="28.4" customHeight="1" x14ac:dyDescent="0.35">
      <c r="A43" s="99">
        <v>46179</v>
      </c>
      <c r="B43" s="172">
        <v>0.375</v>
      </c>
      <c r="C43" s="223" t="s">
        <v>114</v>
      </c>
      <c r="D43" s="226" t="s">
        <v>27</v>
      </c>
      <c r="E43" s="73" t="s">
        <v>58</v>
      </c>
      <c r="F43" s="239"/>
    </row>
    <row r="44" spans="1:6" ht="28.4" customHeight="1" thickBot="1" x14ac:dyDescent="0.4">
      <c r="A44" s="99">
        <v>46179</v>
      </c>
      <c r="B44" s="175">
        <v>0.4375</v>
      </c>
      <c r="C44" s="167" t="s">
        <v>35</v>
      </c>
      <c r="D44" s="176" t="s">
        <v>31</v>
      </c>
      <c r="E44" s="74" t="s">
        <v>58</v>
      </c>
      <c r="F44" s="238"/>
    </row>
    <row r="45" spans="1:6" ht="28.4" customHeight="1" x14ac:dyDescent="0.3">
      <c r="A45" s="99">
        <v>46179</v>
      </c>
      <c r="B45" s="60" t="s">
        <v>7</v>
      </c>
      <c r="C45" s="70" t="s">
        <v>48</v>
      </c>
      <c r="D45" s="321"/>
      <c r="E45" s="61"/>
      <c r="F45" s="239"/>
    </row>
    <row r="46" spans="1:6" ht="28.4" customHeight="1" x14ac:dyDescent="0.3">
      <c r="A46" s="99">
        <v>46179</v>
      </c>
      <c r="B46" s="60" t="s">
        <v>7</v>
      </c>
      <c r="C46" s="65" t="s">
        <v>49</v>
      </c>
      <c r="D46" s="60"/>
      <c r="E46" s="61"/>
    </row>
    <row r="47" spans="1:6" ht="28.4" customHeight="1" thickBot="1" x14ac:dyDescent="0.35">
      <c r="A47" s="82"/>
      <c r="B47" s="60"/>
      <c r="E47" s="61"/>
    </row>
    <row r="48" spans="1:6" ht="28.4" customHeight="1" x14ac:dyDescent="0.35">
      <c r="A48" s="99">
        <v>46186</v>
      </c>
      <c r="B48" s="172">
        <v>0.375</v>
      </c>
      <c r="C48" s="183" t="s">
        <v>111</v>
      </c>
      <c r="D48" s="123" t="s">
        <v>28</v>
      </c>
      <c r="E48" s="73" t="s">
        <v>170</v>
      </c>
      <c r="F48" s="238"/>
    </row>
    <row r="49" spans="1:6" ht="28.4" customHeight="1" thickBot="1" x14ac:dyDescent="0.4">
      <c r="A49" s="99">
        <v>46186</v>
      </c>
      <c r="B49" s="175">
        <v>0.4375</v>
      </c>
      <c r="C49" s="221" t="s">
        <v>27</v>
      </c>
      <c r="D49" s="310" t="s">
        <v>34</v>
      </c>
      <c r="E49" s="170" t="s">
        <v>170</v>
      </c>
      <c r="F49" s="239"/>
    </row>
    <row r="50" spans="1:6" ht="28.4" customHeight="1" x14ac:dyDescent="0.35">
      <c r="A50" s="99">
        <v>46186</v>
      </c>
      <c r="B50" s="172">
        <v>0.375</v>
      </c>
      <c r="C50" s="168" t="s">
        <v>29</v>
      </c>
      <c r="D50" s="178" t="s">
        <v>32</v>
      </c>
      <c r="E50" s="308" t="s">
        <v>54</v>
      </c>
      <c r="F50" s="238"/>
    </row>
    <row r="51" spans="1:6" ht="28.4" customHeight="1" thickBot="1" x14ac:dyDescent="0.4">
      <c r="A51" s="99">
        <v>46186</v>
      </c>
      <c r="B51" s="175">
        <v>0.4375</v>
      </c>
      <c r="C51" s="140" t="s">
        <v>114</v>
      </c>
      <c r="D51" s="318" t="s">
        <v>29</v>
      </c>
      <c r="E51" s="309" t="s">
        <v>54</v>
      </c>
      <c r="F51" s="316" t="s">
        <v>144</v>
      </c>
    </row>
    <row r="52" spans="1:6" ht="28.4" customHeight="1" x14ac:dyDescent="0.35">
      <c r="A52" s="99">
        <v>46186</v>
      </c>
      <c r="B52" s="172">
        <v>0.375</v>
      </c>
      <c r="C52" s="311" t="s">
        <v>31</v>
      </c>
      <c r="D52" s="312" t="s">
        <v>26</v>
      </c>
      <c r="E52" s="73" t="s">
        <v>59</v>
      </c>
      <c r="F52" s="238"/>
    </row>
    <row r="53" spans="1:6" ht="28.4" customHeight="1" thickBot="1" x14ac:dyDescent="0.4">
      <c r="A53" s="99">
        <v>46186</v>
      </c>
      <c r="B53" s="175">
        <v>0.4375</v>
      </c>
      <c r="C53" s="313" t="s">
        <v>30</v>
      </c>
      <c r="D53" s="167" t="s">
        <v>35</v>
      </c>
      <c r="E53" s="74" t="s">
        <v>59</v>
      </c>
      <c r="F53" s="239"/>
    </row>
    <row r="54" spans="1:6" ht="28.4" customHeight="1" x14ac:dyDescent="0.35">
      <c r="A54" s="82"/>
      <c r="B54" s="66"/>
      <c r="C54" s="4"/>
      <c r="D54" s="4"/>
      <c r="E54" s="4"/>
    </row>
    <row r="55" spans="1:6" ht="28.4" customHeight="1" x14ac:dyDescent="0.35">
      <c r="A55" s="215">
        <v>46193</v>
      </c>
      <c r="B55" s="322" t="s">
        <v>60</v>
      </c>
      <c r="C55" s="4"/>
      <c r="D55" s="4"/>
    </row>
    <row r="56" spans="1:6" ht="28.4" customHeight="1" x14ac:dyDescent="0.3">
      <c r="A56" s="215">
        <v>46193</v>
      </c>
      <c r="B56" s="320" t="s">
        <v>119</v>
      </c>
      <c r="C56" s="4"/>
      <c r="D56" s="60"/>
      <c r="E56" s="61"/>
    </row>
    <row r="57" spans="1:6" ht="28.4" customHeight="1" x14ac:dyDescent="0.3">
      <c r="A57" s="215">
        <v>46193</v>
      </c>
      <c r="B57" s="323" t="s">
        <v>120</v>
      </c>
      <c r="C57" s="4"/>
      <c r="D57" s="60"/>
      <c r="E57" s="61"/>
    </row>
  </sheetData>
  <phoneticPr fontId="7" type="noConversion"/>
  <printOptions horizontalCentered="1" verticalCentered="1"/>
  <pageMargins left="0.7" right="0.7" top="0.75" bottom="0.75" header="0.3" footer="0.3"/>
  <pageSetup scale="86" orientation="landscape" horizontalDpi="1200" verticalDpi="1200" r:id="rId1"/>
  <headerFooter>
    <oddHeader>&amp;CAREA TRAVELING SOCCER SCHEDULES</oddHeader>
    <oddFooter>&amp;LScheduler Dan Kegley&amp;Cpage &amp;P of &amp;N&amp;Rversion &amp;D  &amp;T</oddFooter>
  </headerFooter>
  <rowBreaks count="3" manualBreakCount="3">
    <brk id="15" max="5" man="1"/>
    <brk id="32" max="5" man="1"/>
    <brk id="4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2651-6F1B-4329-8276-3232119904CF}">
  <sheetPr>
    <pageSetUpPr fitToPage="1"/>
  </sheetPr>
  <dimension ref="A1:AB83"/>
  <sheetViews>
    <sheetView view="pageBreakPreview" zoomScale="115" zoomScaleNormal="100" zoomScaleSheetLayoutView="115" workbookViewId="0">
      <selection activeCell="B81" sqref="B81:B83"/>
    </sheetView>
  </sheetViews>
  <sheetFormatPr defaultColWidth="8.81640625" defaultRowHeight="13" x14ac:dyDescent="0.3"/>
  <cols>
    <col min="1" max="1" width="24" style="82" bestFit="1" customWidth="1"/>
    <col min="2" max="2" width="14.81640625" style="1" customWidth="1"/>
    <col min="3" max="3" width="16.54296875" style="1" customWidth="1"/>
    <col min="4" max="4" width="15.453125" style="1" customWidth="1"/>
    <col min="5" max="5" width="17.1796875" style="1" customWidth="1"/>
    <col min="6" max="6" width="30" style="2" customWidth="1"/>
    <col min="7" max="7" width="26.54296875" style="2" bestFit="1" customWidth="1"/>
    <col min="8" max="8" width="12.81640625" style="2" customWidth="1"/>
    <col min="9" max="9" width="25.1796875" style="2" customWidth="1"/>
    <col min="10" max="10" width="11.1796875" style="2" customWidth="1"/>
    <col min="11" max="12" width="4.1796875" style="2" customWidth="1"/>
    <col min="13" max="13" width="6.453125" style="2" customWidth="1"/>
    <col min="14" max="14" width="11.453125" style="2" customWidth="1"/>
    <col min="15" max="16384" width="8.81640625" style="2"/>
  </cols>
  <sheetData>
    <row r="1" spans="1:28" ht="13.5" thickBot="1" x14ac:dyDescent="0.35">
      <c r="A1" s="82" t="s">
        <v>15</v>
      </c>
      <c r="B1" s="1" t="s">
        <v>40</v>
      </c>
      <c r="C1" s="1" t="s">
        <v>8</v>
      </c>
      <c r="D1" s="1" t="s">
        <v>9</v>
      </c>
      <c r="E1" s="1" t="s">
        <v>39</v>
      </c>
      <c r="F1" s="1" t="s">
        <v>43</v>
      </c>
    </row>
    <row r="2" spans="1:28" ht="28.4" customHeight="1" x14ac:dyDescent="0.35">
      <c r="A2" s="98">
        <v>46137</v>
      </c>
      <c r="B2" s="72">
        <v>0.375</v>
      </c>
      <c r="C2" s="300" t="s">
        <v>138</v>
      </c>
      <c r="D2" s="301" t="s">
        <v>51</v>
      </c>
      <c r="E2" s="252" t="s">
        <v>137</v>
      </c>
      <c r="G2" s="12"/>
      <c r="H2" s="8">
        <v>10</v>
      </c>
      <c r="I2" s="12"/>
      <c r="J2" s="7"/>
      <c r="K2" s="7"/>
      <c r="L2" s="7"/>
      <c r="M2" s="8">
        <f>SUM(L4:M15)/2</f>
        <v>66</v>
      </c>
      <c r="N2" s="11" t="s">
        <v>18</v>
      </c>
      <c r="P2"/>
      <c r="Q2" s="6" t="s">
        <v>136</v>
      </c>
      <c r="R2" s="166" t="s">
        <v>135</v>
      </c>
      <c r="S2" s="48" t="s">
        <v>138</v>
      </c>
      <c r="T2" s="283" t="s">
        <v>139</v>
      </c>
      <c r="U2" s="84" t="s">
        <v>134</v>
      </c>
      <c r="V2" s="83" t="s">
        <v>50</v>
      </c>
      <c r="W2" s="164" t="s">
        <v>51</v>
      </c>
      <c r="X2" s="165" t="s">
        <v>52</v>
      </c>
      <c r="Y2" s="115" t="s">
        <v>1</v>
      </c>
      <c r="Z2" s="85" t="s">
        <v>2</v>
      </c>
      <c r="AA2" s="8"/>
      <c r="AB2" s="8">
        <f>SUM(AB3:AB12)</f>
        <v>66</v>
      </c>
    </row>
    <row r="3" spans="1:28" ht="28.4" customHeight="1" x14ac:dyDescent="0.3">
      <c r="A3" s="98">
        <v>46137</v>
      </c>
      <c r="B3" s="76">
        <v>0.4375</v>
      </c>
      <c r="C3" s="263" t="s">
        <v>51</v>
      </c>
      <c r="D3" s="267" t="s">
        <v>139</v>
      </c>
      <c r="E3" s="253" t="s">
        <v>137</v>
      </c>
      <c r="G3" s="10" t="s">
        <v>12</v>
      </c>
      <c r="H3" s="8" t="s">
        <v>16</v>
      </c>
      <c r="I3" s="10" t="s">
        <v>17</v>
      </c>
      <c r="J3" s="8" t="s">
        <v>6</v>
      </c>
      <c r="K3" s="13" t="s">
        <v>44</v>
      </c>
      <c r="L3" s="13" t="s">
        <v>8</v>
      </c>
      <c r="M3" s="13" t="s">
        <v>9</v>
      </c>
      <c r="N3" s="8" t="s">
        <v>10</v>
      </c>
      <c r="P3" s="268" t="s">
        <v>136</v>
      </c>
      <c r="Q3" s="284"/>
      <c r="R3" s="446">
        <v>2</v>
      </c>
      <c r="S3" s="446">
        <v>1</v>
      </c>
      <c r="T3" s="446">
        <v>1</v>
      </c>
      <c r="U3" s="446">
        <v>1</v>
      </c>
      <c r="V3" s="446">
        <v>1</v>
      </c>
      <c r="W3" s="446">
        <v>2</v>
      </c>
      <c r="X3" s="446">
        <v>2</v>
      </c>
      <c r="Y3" s="446">
        <v>2</v>
      </c>
      <c r="Z3" s="446">
        <v>2</v>
      </c>
      <c r="AA3" s="276" t="s">
        <v>136</v>
      </c>
      <c r="AB3" s="18">
        <f>SUM(R3:Z3)</f>
        <v>14</v>
      </c>
    </row>
    <row r="4" spans="1:28" ht="28.4" customHeight="1" x14ac:dyDescent="0.3">
      <c r="A4" s="98">
        <v>46137</v>
      </c>
      <c r="B4" s="76">
        <v>0.5</v>
      </c>
      <c r="C4" s="264" t="s">
        <v>52</v>
      </c>
      <c r="D4" s="260" t="s">
        <v>138</v>
      </c>
      <c r="E4" s="253" t="s">
        <v>137</v>
      </c>
      <c r="G4" s="10" t="s">
        <v>141</v>
      </c>
      <c r="H4" s="60" t="s">
        <v>136</v>
      </c>
      <c r="I4" s="258" t="s">
        <v>103</v>
      </c>
      <c r="J4" s="6" t="s">
        <v>136</v>
      </c>
      <c r="K4" s="19"/>
      <c r="L4" s="19">
        <v>4</v>
      </c>
      <c r="M4" s="14">
        <v>10</v>
      </c>
      <c r="N4" s="14">
        <f t="shared" ref="N4:N13" si="0">L4+M4</f>
        <v>14</v>
      </c>
      <c r="P4" s="269" t="s">
        <v>135</v>
      </c>
      <c r="Q4" s="8"/>
      <c r="R4" s="447"/>
      <c r="S4" s="447"/>
      <c r="T4" s="447">
        <v>2</v>
      </c>
      <c r="U4" s="447">
        <v>2</v>
      </c>
      <c r="V4" s="447">
        <v>2</v>
      </c>
      <c r="W4" s="447"/>
      <c r="X4" s="447">
        <v>2</v>
      </c>
      <c r="Y4" s="447">
        <v>2</v>
      </c>
      <c r="Z4" s="447">
        <v>2</v>
      </c>
      <c r="AA4" s="277" t="s">
        <v>135</v>
      </c>
      <c r="AB4" s="18">
        <f t="shared" ref="AB4:AB12" si="1">SUM(Q4:Z4)</f>
        <v>12</v>
      </c>
    </row>
    <row r="5" spans="1:28" ht="28.4" customHeight="1" thickBot="1" x14ac:dyDescent="0.35">
      <c r="A5" s="98">
        <v>46137</v>
      </c>
      <c r="B5" s="143">
        <v>0.5625</v>
      </c>
      <c r="C5" s="302" t="s">
        <v>139</v>
      </c>
      <c r="D5" s="299" t="s">
        <v>52</v>
      </c>
      <c r="E5" s="254" t="s">
        <v>137</v>
      </c>
      <c r="G5" s="4" t="s">
        <v>66</v>
      </c>
      <c r="H5" s="259" t="s">
        <v>135</v>
      </c>
      <c r="I5" s="258" t="s">
        <v>103</v>
      </c>
      <c r="J5" s="166" t="s">
        <v>135</v>
      </c>
      <c r="K5" s="19"/>
      <c r="L5" s="19">
        <v>14</v>
      </c>
      <c r="M5" s="14">
        <v>0</v>
      </c>
      <c r="N5" s="14">
        <f t="shared" si="0"/>
        <v>14</v>
      </c>
      <c r="P5" s="270" t="s">
        <v>138</v>
      </c>
      <c r="Q5" s="8"/>
      <c r="R5" s="448"/>
      <c r="S5" s="93"/>
      <c r="T5" s="93"/>
      <c r="U5" s="93">
        <v>1</v>
      </c>
      <c r="V5" s="93">
        <v>2</v>
      </c>
      <c r="W5" s="93">
        <v>1</v>
      </c>
      <c r="X5" s="93">
        <v>1</v>
      </c>
      <c r="Y5" s="93">
        <v>2</v>
      </c>
      <c r="Z5" s="93">
        <v>2</v>
      </c>
      <c r="AA5" s="278" t="s">
        <v>138</v>
      </c>
      <c r="AB5" s="18">
        <f t="shared" si="1"/>
        <v>9</v>
      </c>
    </row>
    <row r="6" spans="1:28" ht="28.4" customHeight="1" x14ac:dyDescent="0.3">
      <c r="A6" s="98">
        <v>46137</v>
      </c>
      <c r="B6" s="72">
        <v>0.375</v>
      </c>
      <c r="C6" s="303" t="s">
        <v>136</v>
      </c>
      <c r="D6" s="296" t="s">
        <v>1</v>
      </c>
      <c r="E6" s="255" t="s">
        <v>141</v>
      </c>
      <c r="G6" s="10" t="s">
        <v>137</v>
      </c>
      <c r="H6" s="260" t="s">
        <v>138</v>
      </c>
      <c r="I6" s="258" t="s">
        <v>104</v>
      </c>
      <c r="J6" s="48" t="s">
        <v>138</v>
      </c>
      <c r="K6" s="19">
        <v>2</v>
      </c>
      <c r="L6" s="19">
        <v>4</v>
      </c>
      <c r="M6" s="14">
        <v>6</v>
      </c>
      <c r="N6" s="14">
        <f t="shared" si="0"/>
        <v>10</v>
      </c>
      <c r="P6" s="267" t="s">
        <v>139</v>
      </c>
      <c r="Q6" s="8"/>
      <c r="R6" s="448"/>
      <c r="S6" s="448"/>
      <c r="T6" s="449"/>
      <c r="U6" s="449">
        <v>2</v>
      </c>
      <c r="V6" s="449">
        <v>1</v>
      </c>
      <c r="W6" s="449">
        <v>1</v>
      </c>
      <c r="X6" s="449">
        <v>2</v>
      </c>
      <c r="Y6" s="449"/>
      <c r="Z6" s="449">
        <v>1</v>
      </c>
      <c r="AA6" s="267" t="s">
        <v>139</v>
      </c>
      <c r="AB6" s="18">
        <f t="shared" si="1"/>
        <v>7</v>
      </c>
    </row>
    <row r="7" spans="1:28" ht="28.4" customHeight="1" x14ac:dyDescent="0.3">
      <c r="A7" s="98">
        <v>46137</v>
      </c>
      <c r="B7" s="76">
        <v>0.4375</v>
      </c>
      <c r="C7" s="265" t="s">
        <v>1</v>
      </c>
      <c r="D7" s="262" t="s">
        <v>50</v>
      </c>
      <c r="E7" s="256" t="s">
        <v>141</v>
      </c>
      <c r="G7" s="10"/>
      <c r="H7" s="267" t="s">
        <v>139</v>
      </c>
      <c r="I7" s="258" t="s">
        <v>104</v>
      </c>
      <c r="J7" s="267" t="s">
        <v>139</v>
      </c>
      <c r="K7" s="19">
        <v>2</v>
      </c>
      <c r="L7" s="19">
        <v>4</v>
      </c>
      <c r="M7" s="14">
        <v>6</v>
      </c>
      <c r="N7" s="19">
        <f t="shared" si="0"/>
        <v>10</v>
      </c>
      <c r="P7" s="271" t="s">
        <v>134</v>
      </c>
      <c r="Q7" s="8"/>
      <c r="R7" s="448"/>
      <c r="S7" s="448"/>
      <c r="T7" s="448"/>
      <c r="U7" s="450"/>
      <c r="V7" s="450">
        <v>2</v>
      </c>
      <c r="W7" s="450">
        <v>2</v>
      </c>
      <c r="X7" s="450">
        <v>2</v>
      </c>
      <c r="Y7" s="450">
        <v>2</v>
      </c>
      <c r="Z7" s="450"/>
      <c r="AA7" s="187" t="s">
        <v>134</v>
      </c>
      <c r="AB7" s="18">
        <f t="shared" si="1"/>
        <v>8</v>
      </c>
    </row>
    <row r="8" spans="1:28" ht="28.4" customHeight="1" x14ac:dyDescent="0.3">
      <c r="A8" s="98">
        <v>46137</v>
      </c>
      <c r="B8" s="76">
        <v>0.5</v>
      </c>
      <c r="C8" s="266" t="s">
        <v>2</v>
      </c>
      <c r="D8" s="60" t="s">
        <v>136</v>
      </c>
      <c r="E8" s="256" t="s">
        <v>141</v>
      </c>
      <c r="G8" s="10" t="s">
        <v>168</v>
      </c>
      <c r="H8" s="261" t="s">
        <v>134</v>
      </c>
      <c r="I8" s="258" t="s">
        <v>103</v>
      </c>
      <c r="J8" s="84" t="s">
        <v>134</v>
      </c>
      <c r="K8" s="19"/>
      <c r="L8" s="19">
        <v>6</v>
      </c>
      <c r="M8" s="14">
        <v>8</v>
      </c>
      <c r="N8" s="19">
        <f t="shared" si="0"/>
        <v>14</v>
      </c>
      <c r="P8" s="272" t="s">
        <v>50</v>
      </c>
      <c r="Q8" s="8"/>
      <c r="R8" s="448"/>
      <c r="S8" s="448"/>
      <c r="T8" s="448"/>
      <c r="U8" s="448"/>
      <c r="V8" s="451"/>
      <c r="W8" s="451">
        <v>2</v>
      </c>
      <c r="X8" s="451"/>
      <c r="Y8" s="451">
        <v>1</v>
      </c>
      <c r="Z8" s="451">
        <v>3</v>
      </c>
      <c r="AA8" s="279" t="s">
        <v>50</v>
      </c>
      <c r="AB8" s="18">
        <f t="shared" si="1"/>
        <v>6</v>
      </c>
    </row>
    <row r="9" spans="1:28" ht="28.4" customHeight="1" thickBot="1" x14ac:dyDescent="0.35">
      <c r="A9" s="98">
        <v>46137</v>
      </c>
      <c r="B9" s="143">
        <v>0.5625</v>
      </c>
      <c r="C9" s="306" t="s">
        <v>50</v>
      </c>
      <c r="D9" s="307" t="s">
        <v>2</v>
      </c>
      <c r="E9" s="257" t="s">
        <v>141</v>
      </c>
      <c r="G9" s="10" t="s">
        <v>167</v>
      </c>
      <c r="H9" s="262" t="s">
        <v>50</v>
      </c>
      <c r="I9" s="258" t="s">
        <v>103</v>
      </c>
      <c r="J9" s="83" t="s">
        <v>50</v>
      </c>
      <c r="K9" s="19"/>
      <c r="L9" s="19">
        <v>4</v>
      </c>
      <c r="M9" s="14">
        <v>10</v>
      </c>
      <c r="N9" s="14">
        <f t="shared" si="0"/>
        <v>14</v>
      </c>
      <c r="P9" s="273" t="s">
        <v>51</v>
      </c>
      <c r="Q9" s="8"/>
      <c r="R9" s="448"/>
      <c r="S9" s="448"/>
      <c r="T9" s="448"/>
      <c r="U9" s="448"/>
      <c r="V9" s="448"/>
      <c r="W9" s="452"/>
      <c r="X9" s="452">
        <v>2</v>
      </c>
      <c r="Y9" s="452">
        <v>2</v>
      </c>
      <c r="Z9" s="452">
        <v>2</v>
      </c>
      <c r="AA9" s="280" t="s">
        <v>51</v>
      </c>
      <c r="AB9" s="18">
        <f t="shared" si="1"/>
        <v>6</v>
      </c>
    </row>
    <row r="10" spans="1:28" ht="28.4" customHeight="1" x14ac:dyDescent="0.3">
      <c r="A10" s="98">
        <v>46137</v>
      </c>
      <c r="B10" s="72">
        <v>0.43055555555555558</v>
      </c>
      <c r="C10" s="297" t="s">
        <v>135</v>
      </c>
      <c r="D10" s="304" t="s">
        <v>134</v>
      </c>
      <c r="E10" s="252" t="s">
        <v>66</v>
      </c>
      <c r="G10" s="10" t="s">
        <v>69</v>
      </c>
      <c r="H10" s="263" t="s">
        <v>51</v>
      </c>
      <c r="I10" s="258" t="s">
        <v>103</v>
      </c>
      <c r="J10" s="164" t="s">
        <v>51</v>
      </c>
      <c r="K10" s="14"/>
      <c r="L10" s="14">
        <v>4</v>
      </c>
      <c r="M10" s="14">
        <v>10</v>
      </c>
      <c r="N10" s="14">
        <f t="shared" si="0"/>
        <v>14</v>
      </c>
      <c r="P10" s="274" t="s">
        <v>52</v>
      </c>
      <c r="Q10" s="8"/>
      <c r="R10" s="448"/>
      <c r="S10" s="448"/>
      <c r="T10" s="448"/>
      <c r="U10" s="448"/>
      <c r="V10" s="448"/>
      <c r="W10" s="448"/>
      <c r="X10" s="453"/>
      <c r="Y10" s="453">
        <v>2</v>
      </c>
      <c r="Z10" s="453">
        <v>1</v>
      </c>
      <c r="AA10" s="281" t="s">
        <v>52</v>
      </c>
      <c r="AB10" s="18">
        <f t="shared" si="1"/>
        <v>3</v>
      </c>
    </row>
    <row r="11" spans="1:28" ht="28.4" customHeight="1" thickBot="1" x14ac:dyDescent="0.35">
      <c r="A11" s="98">
        <v>46137</v>
      </c>
      <c r="B11" s="143">
        <v>0.47916666666666669</v>
      </c>
      <c r="C11" s="305" t="s">
        <v>134</v>
      </c>
      <c r="D11" s="298" t="s">
        <v>135</v>
      </c>
      <c r="E11" s="254" t="s">
        <v>66</v>
      </c>
      <c r="G11" s="10"/>
      <c r="H11" s="264" t="s">
        <v>52</v>
      </c>
      <c r="I11" s="258" t="s">
        <v>103</v>
      </c>
      <c r="J11" s="165" t="s">
        <v>52</v>
      </c>
      <c r="K11" s="19"/>
      <c r="L11" s="19">
        <v>4</v>
      </c>
      <c r="M11" s="14">
        <v>10</v>
      </c>
      <c r="N11" s="19">
        <f t="shared" si="0"/>
        <v>14</v>
      </c>
      <c r="P11" s="275" t="s">
        <v>1</v>
      </c>
      <c r="Q11" s="8"/>
      <c r="R11" s="448"/>
      <c r="S11" s="448"/>
      <c r="T11" s="448"/>
      <c r="U11" s="448"/>
      <c r="V11" s="448"/>
      <c r="W11" s="448"/>
      <c r="X11" s="448"/>
      <c r="Y11" s="454"/>
      <c r="Z11" s="454">
        <v>1</v>
      </c>
      <c r="AA11" s="282" t="s">
        <v>1</v>
      </c>
      <c r="AB11" s="18">
        <f t="shared" si="1"/>
        <v>1</v>
      </c>
    </row>
    <row r="12" spans="1:28" ht="28.4" customHeight="1" thickBot="1" x14ac:dyDescent="0.35">
      <c r="A12" s="3"/>
      <c r="G12" s="10" t="s">
        <v>140</v>
      </c>
      <c r="H12" s="265" t="s">
        <v>1</v>
      </c>
      <c r="I12" s="258" t="s">
        <v>103</v>
      </c>
      <c r="J12" s="115" t="s">
        <v>1</v>
      </c>
      <c r="K12" s="14"/>
      <c r="L12" s="14">
        <v>6</v>
      </c>
      <c r="M12" s="14">
        <v>8</v>
      </c>
      <c r="N12" s="14">
        <f t="shared" si="0"/>
        <v>14</v>
      </c>
      <c r="P12" s="85" t="s">
        <v>2</v>
      </c>
      <c r="Q12" s="8"/>
      <c r="R12" s="8"/>
      <c r="S12" s="8"/>
      <c r="T12" s="8"/>
      <c r="U12" s="8"/>
      <c r="V12" s="8"/>
      <c r="W12" s="8"/>
      <c r="X12" s="8"/>
      <c r="Y12" s="8"/>
      <c r="Z12" s="293"/>
      <c r="AA12" s="85" t="s">
        <v>2</v>
      </c>
      <c r="AB12" s="18">
        <f t="shared" si="1"/>
        <v>0</v>
      </c>
    </row>
    <row r="13" spans="1:28" ht="28.4" customHeight="1" x14ac:dyDescent="0.3">
      <c r="A13" s="98">
        <v>46144</v>
      </c>
      <c r="B13" s="72">
        <v>0.5</v>
      </c>
      <c r="C13" s="334" t="s">
        <v>51</v>
      </c>
      <c r="D13" s="352" t="s">
        <v>136</v>
      </c>
      <c r="E13" s="180" t="s">
        <v>69</v>
      </c>
      <c r="G13" s="8"/>
      <c r="H13" s="266" t="s">
        <v>2</v>
      </c>
      <c r="I13" s="258" t="s">
        <v>103</v>
      </c>
      <c r="J13" s="85" t="s">
        <v>2</v>
      </c>
      <c r="K13" s="19"/>
      <c r="L13" s="19">
        <v>4</v>
      </c>
      <c r="M13" s="14">
        <v>10</v>
      </c>
      <c r="N13" s="19">
        <f t="shared" si="0"/>
        <v>14</v>
      </c>
    </row>
    <row r="14" spans="1:28" ht="28.4" customHeight="1" x14ac:dyDescent="0.3">
      <c r="A14" s="98">
        <v>46144</v>
      </c>
      <c r="B14" s="76">
        <v>0.5625</v>
      </c>
      <c r="C14" s="336" t="s">
        <v>136</v>
      </c>
      <c r="D14" s="385" t="s">
        <v>52</v>
      </c>
      <c r="E14" s="169" t="s">
        <v>69</v>
      </c>
    </row>
    <row r="15" spans="1:28" ht="28.4" customHeight="1" x14ac:dyDescent="0.3">
      <c r="A15" s="98">
        <v>46144</v>
      </c>
      <c r="B15" s="76">
        <v>0.625</v>
      </c>
      <c r="C15" s="335" t="s">
        <v>134</v>
      </c>
      <c r="D15" s="386" t="s">
        <v>51</v>
      </c>
      <c r="E15" s="169" t="s">
        <v>69</v>
      </c>
    </row>
    <row r="16" spans="1:28" ht="28.4" customHeight="1" thickBot="1" x14ac:dyDescent="0.35">
      <c r="A16" s="98">
        <v>46144</v>
      </c>
      <c r="B16" s="143">
        <v>0.6875</v>
      </c>
      <c r="C16" s="337" t="s">
        <v>52</v>
      </c>
      <c r="D16" s="387" t="s">
        <v>134</v>
      </c>
      <c r="E16" s="384" t="s">
        <v>69</v>
      </c>
    </row>
    <row r="17" spans="1:5" ht="28.4" customHeight="1" x14ac:dyDescent="0.3">
      <c r="A17" s="98">
        <v>46144</v>
      </c>
      <c r="B17" s="72">
        <v>0.375</v>
      </c>
      <c r="C17" s="338" t="s">
        <v>50</v>
      </c>
      <c r="D17" s="294" t="s">
        <v>139</v>
      </c>
      <c r="E17" s="73" t="s">
        <v>167</v>
      </c>
    </row>
    <row r="18" spans="1:5" ht="28.4" customHeight="1" x14ac:dyDescent="0.3">
      <c r="A18" s="98">
        <v>46144</v>
      </c>
      <c r="B18" s="76">
        <v>0.4375</v>
      </c>
      <c r="C18" s="339" t="s">
        <v>139</v>
      </c>
      <c r="D18" s="266" t="s">
        <v>2</v>
      </c>
      <c r="E18" s="77" t="s">
        <v>167</v>
      </c>
    </row>
    <row r="19" spans="1:5" ht="28.4" customHeight="1" x14ac:dyDescent="0.3">
      <c r="A19" s="98">
        <v>46144</v>
      </c>
      <c r="B19" s="76">
        <v>0.5</v>
      </c>
      <c r="C19" s="340" t="s">
        <v>138</v>
      </c>
      <c r="D19" s="262" t="s">
        <v>50</v>
      </c>
      <c r="E19" s="77" t="s">
        <v>167</v>
      </c>
    </row>
    <row r="20" spans="1:5" ht="28.4" customHeight="1" thickBot="1" x14ac:dyDescent="0.35">
      <c r="A20" s="98">
        <v>46144</v>
      </c>
      <c r="B20" s="143">
        <v>0.5625</v>
      </c>
      <c r="C20" s="341" t="s">
        <v>2</v>
      </c>
      <c r="D20" s="295" t="s">
        <v>138</v>
      </c>
      <c r="E20" s="74" t="s">
        <v>167</v>
      </c>
    </row>
    <row r="21" spans="1:5" ht="28.4" customHeight="1" x14ac:dyDescent="0.3">
      <c r="A21" s="98">
        <v>46144</v>
      </c>
      <c r="B21" s="76">
        <v>0.43055555555555558</v>
      </c>
      <c r="C21" s="400" t="s">
        <v>135</v>
      </c>
      <c r="D21" s="403" t="s">
        <v>1</v>
      </c>
      <c r="E21" s="169" t="s">
        <v>66</v>
      </c>
    </row>
    <row r="22" spans="1:5" ht="28.4" customHeight="1" thickBot="1" x14ac:dyDescent="0.35">
      <c r="A22" s="98">
        <v>46144</v>
      </c>
      <c r="B22" s="143">
        <v>0.47916666666666669</v>
      </c>
      <c r="C22" s="404" t="s">
        <v>1</v>
      </c>
      <c r="D22" s="402" t="s">
        <v>135</v>
      </c>
      <c r="E22" s="384" t="s">
        <v>66</v>
      </c>
    </row>
    <row r="23" spans="1:5" ht="28.4" customHeight="1" thickBot="1" x14ac:dyDescent="0.35">
      <c r="A23" s="3"/>
    </row>
    <row r="24" spans="1:5" ht="28.4" customHeight="1" x14ac:dyDescent="0.3">
      <c r="A24" s="98">
        <v>46151</v>
      </c>
      <c r="B24" s="72">
        <v>0.375</v>
      </c>
      <c r="C24" s="391" t="s">
        <v>1</v>
      </c>
      <c r="D24" s="369" t="s">
        <v>138</v>
      </c>
      <c r="E24" s="388" t="s">
        <v>140</v>
      </c>
    </row>
    <row r="25" spans="1:5" ht="28.4" customHeight="1" x14ac:dyDescent="0.3">
      <c r="A25" s="98">
        <v>46151</v>
      </c>
      <c r="B25" s="76">
        <v>0.4375</v>
      </c>
      <c r="C25" s="340" t="s">
        <v>138</v>
      </c>
      <c r="D25" s="392" t="s">
        <v>2</v>
      </c>
      <c r="E25" s="389" t="s">
        <v>140</v>
      </c>
    </row>
    <row r="26" spans="1:5" ht="28.4" customHeight="1" x14ac:dyDescent="0.3">
      <c r="A26" s="98">
        <v>46151</v>
      </c>
      <c r="B26" s="76">
        <v>0.5</v>
      </c>
      <c r="C26" s="393" t="s">
        <v>136</v>
      </c>
      <c r="D26" s="394" t="s">
        <v>1</v>
      </c>
      <c r="E26" s="389" t="s">
        <v>140</v>
      </c>
    </row>
    <row r="27" spans="1:5" ht="28.4" customHeight="1" thickBot="1" x14ac:dyDescent="0.35">
      <c r="A27" s="98">
        <v>46151</v>
      </c>
      <c r="B27" s="143">
        <v>0.5625</v>
      </c>
      <c r="C27" s="341" t="s">
        <v>2</v>
      </c>
      <c r="D27" s="395" t="s">
        <v>136</v>
      </c>
      <c r="E27" s="390" t="s">
        <v>140</v>
      </c>
    </row>
    <row r="28" spans="1:5" ht="28.4" customHeight="1" x14ac:dyDescent="0.3">
      <c r="A28" s="98">
        <v>46151</v>
      </c>
      <c r="B28" s="72">
        <v>0.375</v>
      </c>
      <c r="C28" s="396" t="s">
        <v>134</v>
      </c>
      <c r="D28" s="397" t="s">
        <v>139</v>
      </c>
      <c r="E28" s="180" t="s">
        <v>168</v>
      </c>
    </row>
    <row r="29" spans="1:5" ht="28.4" customHeight="1" x14ac:dyDescent="0.3">
      <c r="A29" s="98">
        <v>46151</v>
      </c>
      <c r="B29" s="76">
        <v>0.4375</v>
      </c>
      <c r="C29" s="339" t="s">
        <v>139</v>
      </c>
      <c r="D29" s="385" t="s">
        <v>52</v>
      </c>
      <c r="E29" s="169" t="s">
        <v>168</v>
      </c>
    </row>
    <row r="30" spans="1:5" ht="28.4" customHeight="1" x14ac:dyDescent="0.3">
      <c r="A30" s="98">
        <v>46151</v>
      </c>
      <c r="B30" s="76">
        <v>0.5</v>
      </c>
      <c r="C30" s="342" t="s">
        <v>51</v>
      </c>
      <c r="D30" s="398" t="s">
        <v>134</v>
      </c>
      <c r="E30" s="169" t="s">
        <v>168</v>
      </c>
    </row>
    <row r="31" spans="1:5" ht="28.4" customHeight="1" thickBot="1" x14ac:dyDescent="0.35">
      <c r="A31" s="98">
        <v>46151</v>
      </c>
      <c r="B31" s="143">
        <v>0.5625</v>
      </c>
      <c r="C31" s="337" t="s">
        <v>52</v>
      </c>
      <c r="D31" s="399" t="s">
        <v>51</v>
      </c>
      <c r="E31" s="384" t="s">
        <v>168</v>
      </c>
    </row>
    <row r="32" spans="1:5" ht="28.4" customHeight="1" x14ac:dyDescent="0.3">
      <c r="A32" s="98">
        <v>46151</v>
      </c>
      <c r="B32" s="72">
        <v>0.43055555555555558</v>
      </c>
      <c r="C32" s="400" t="s">
        <v>135</v>
      </c>
      <c r="D32" s="401" t="s">
        <v>50</v>
      </c>
      <c r="E32" s="169" t="s">
        <v>66</v>
      </c>
    </row>
    <row r="33" spans="1:5" ht="28.4" customHeight="1" thickBot="1" x14ac:dyDescent="0.35">
      <c r="A33" s="98">
        <v>46151</v>
      </c>
      <c r="B33" s="143">
        <v>0.47916666666666669</v>
      </c>
      <c r="C33" s="306" t="s">
        <v>50</v>
      </c>
      <c r="D33" s="402" t="s">
        <v>135</v>
      </c>
      <c r="E33" s="384" t="s">
        <v>66</v>
      </c>
    </row>
    <row r="34" spans="1:5" ht="28.4" customHeight="1" thickBot="1" x14ac:dyDescent="0.35"/>
    <row r="35" spans="1:5" ht="28.4" customHeight="1" x14ac:dyDescent="0.3">
      <c r="A35" s="99">
        <v>46158</v>
      </c>
      <c r="B35" s="405">
        <v>0.375</v>
      </c>
      <c r="C35" s="411" t="s">
        <v>136</v>
      </c>
      <c r="D35" s="412" t="s">
        <v>134</v>
      </c>
      <c r="E35" s="408" t="s">
        <v>141</v>
      </c>
    </row>
    <row r="36" spans="1:5" ht="28.4" customHeight="1" x14ac:dyDescent="0.3">
      <c r="A36" s="99">
        <v>46158</v>
      </c>
      <c r="B36" s="406">
        <v>0.4375</v>
      </c>
      <c r="C36" s="335" t="s">
        <v>134</v>
      </c>
      <c r="D36" s="413" t="s">
        <v>50</v>
      </c>
      <c r="E36" s="409" t="s">
        <v>141</v>
      </c>
    </row>
    <row r="37" spans="1:5" ht="28.4" customHeight="1" thickBot="1" x14ac:dyDescent="0.35">
      <c r="A37" s="99">
        <v>46158</v>
      </c>
      <c r="B37" s="406">
        <v>0.5</v>
      </c>
      <c r="C37" s="414" t="s">
        <v>50</v>
      </c>
      <c r="D37" s="415" t="s">
        <v>136</v>
      </c>
      <c r="E37" s="409" t="s">
        <v>141</v>
      </c>
    </row>
    <row r="38" spans="1:5" ht="28.4" customHeight="1" x14ac:dyDescent="0.3">
      <c r="A38" s="99">
        <v>46158</v>
      </c>
      <c r="B38" s="405">
        <v>0.4375</v>
      </c>
      <c r="C38" s="419" t="s">
        <v>52</v>
      </c>
      <c r="D38" s="403" t="s">
        <v>1</v>
      </c>
      <c r="E38" s="408" t="s">
        <v>69</v>
      </c>
    </row>
    <row r="39" spans="1:5" ht="28.4" customHeight="1" x14ac:dyDescent="0.3">
      <c r="A39" s="99">
        <v>46158</v>
      </c>
      <c r="B39" s="406">
        <v>0.5</v>
      </c>
      <c r="C39" s="416" t="s">
        <v>1</v>
      </c>
      <c r="D39" s="386" t="s">
        <v>51</v>
      </c>
      <c r="E39" s="409" t="s">
        <v>69</v>
      </c>
    </row>
    <row r="40" spans="1:5" ht="28.4" customHeight="1" thickBot="1" x14ac:dyDescent="0.35">
      <c r="A40" s="99">
        <v>46158</v>
      </c>
      <c r="B40" s="407">
        <v>0.5625</v>
      </c>
      <c r="C40" s="420" t="s">
        <v>51</v>
      </c>
      <c r="D40" s="421" t="s">
        <v>52</v>
      </c>
      <c r="E40" s="410" t="s">
        <v>69</v>
      </c>
    </row>
    <row r="41" spans="1:5" ht="28.4" customHeight="1" x14ac:dyDescent="0.3">
      <c r="A41" s="99">
        <v>46158</v>
      </c>
      <c r="B41" s="406">
        <v>0.43055555555555558</v>
      </c>
      <c r="C41" s="417" t="s">
        <v>135</v>
      </c>
      <c r="D41" s="392" t="s">
        <v>2</v>
      </c>
      <c r="E41" s="169" t="s">
        <v>66</v>
      </c>
    </row>
    <row r="42" spans="1:5" ht="28.4" customHeight="1" thickBot="1" x14ac:dyDescent="0.35">
      <c r="A42" s="99">
        <v>46158</v>
      </c>
      <c r="B42" s="407">
        <v>0.47916666666666669</v>
      </c>
      <c r="C42" s="341" t="s">
        <v>2</v>
      </c>
      <c r="D42" s="402" t="s">
        <v>135</v>
      </c>
      <c r="E42" s="384" t="s">
        <v>66</v>
      </c>
    </row>
    <row r="43" spans="1:5" ht="28.4" customHeight="1" x14ac:dyDescent="0.35">
      <c r="A43" s="99">
        <v>46158</v>
      </c>
      <c r="B43"/>
      <c r="C43" s="18" t="s">
        <v>7</v>
      </c>
      <c r="D43" s="88" t="s">
        <v>138</v>
      </c>
      <c r="E43"/>
    </row>
    <row r="44" spans="1:5" ht="28.4" customHeight="1" x14ac:dyDescent="0.35">
      <c r="A44" s="99">
        <v>46158</v>
      </c>
      <c r="B44"/>
      <c r="C44" s="18" t="s">
        <v>142</v>
      </c>
      <c r="D44" s="163" t="s">
        <v>139</v>
      </c>
      <c r="E44"/>
    </row>
    <row r="45" spans="1:5" ht="28.4" customHeight="1" x14ac:dyDescent="0.3"/>
    <row r="46" spans="1:5" ht="28.4" customHeight="1" x14ac:dyDescent="0.3">
      <c r="A46" s="98">
        <v>46165</v>
      </c>
      <c r="B46" s="97" t="s">
        <v>46</v>
      </c>
    </row>
    <row r="47" spans="1:5" ht="12" customHeight="1" thickBot="1" x14ac:dyDescent="0.35">
      <c r="A47" s="3"/>
    </row>
    <row r="48" spans="1:5" ht="28.4" customHeight="1" x14ac:dyDescent="0.3">
      <c r="A48" s="99">
        <v>46172</v>
      </c>
      <c r="B48" s="405">
        <v>0.375</v>
      </c>
      <c r="C48" s="422" t="s">
        <v>139</v>
      </c>
      <c r="D48" s="412" t="s">
        <v>134</v>
      </c>
      <c r="E48" s="180" t="s">
        <v>137</v>
      </c>
    </row>
    <row r="49" spans="1:5" ht="28.4" customHeight="1" x14ac:dyDescent="0.3">
      <c r="A49" s="99">
        <v>46172</v>
      </c>
      <c r="B49" s="406">
        <v>0.4375</v>
      </c>
      <c r="C49" s="335" t="s">
        <v>134</v>
      </c>
      <c r="D49" s="373" t="s">
        <v>138</v>
      </c>
      <c r="E49" s="169" t="s">
        <v>137</v>
      </c>
    </row>
    <row r="50" spans="1:5" ht="28.4" customHeight="1" x14ac:dyDescent="0.3">
      <c r="A50" s="99">
        <v>46172</v>
      </c>
      <c r="B50" s="406">
        <v>0.5</v>
      </c>
      <c r="C50" s="393" t="s">
        <v>136</v>
      </c>
      <c r="D50" s="423" t="s">
        <v>139</v>
      </c>
      <c r="E50" s="169" t="s">
        <v>137</v>
      </c>
    </row>
    <row r="51" spans="1:5" ht="28.4" customHeight="1" thickBot="1" x14ac:dyDescent="0.35">
      <c r="A51" s="99">
        <v>46172</v>
      </c>
      <c r="B51" s="407">
        <v>0.5625</v>
      </c>
      <c r="C51" s="374" t="s">
        <v>138</v>
      </c>
      <c r="D51" s="395" t="s">
        <v>136</v>
      </c>
      <c r="E51" s="384" t="s">
        <v>137</v>
      </c>
    </row>
    <row r="52" spans="1:5" ht="28.4" customHeight="1" x14ac:dyDescent="0.3">
      <c r="A52" s="99">
        <v>46172</v>
      </c>
      <c r="B52" s="72">
        <v>0.375</v>
      </c>
      <c r="C52" s="391" t="s">
        <v>1</v>
      </c>
      <c r="D52" s="424" t="s">
        <v>51</v>
      </c>
      <c r="E52" s="180" t="s">
        <v>140</v>
      </c>
    </row>
    <row r="53" spans="1:5" ht="28.4" customHeight="1" x14ac:dyDescent="0.3">
      <c r="A53" s="99">
        <v>46172</v>
      </c>
      <c r="B53" s="76">
        <v>0.4375</v>
      </c>
      <c r="C53" s="342" t="s">
        <v>51</v>
      </c>
      <c r="D53" s="413" t="s">
        <v>50</v>
      </c>
      <c r="E53" s="169" t="s">
        <v>140</v>
      </c>
    </row>
    <row r="54" spans="1:5" ht="28.4" customHeight="1" x14ac:dyDescent="0.3">
      <c r="A54" s="99">
        <v>46172</v>
      </c>
      <c r="B54" s="76">
        <v>0.5</v>
      </c>
      <c r="C54" s="425" t="s">
        <v>2</v>
      </c>
      <c r="D54" s="394" t="s">
        <v>1</v>
      </c>
      <c r="E54" s="169" t="s">
        <v>140</v>
      </c>
    </row>
    <row r="55" spans="1:5" ht="28.4" customHeight="1" thickBot="1" x14ac:dyDescent="0.35">
      <c r="A55" s="99">
        <v>46172</v>
      </c>
      <c r="B55" s="143">
        <v>0.5625</v>
      </c>
      <c r="C55" s="306" t="s">
        <v>50</v>
      </c>
      <c r="D55" s="359" t="s">
        <v>2</v>
      </c>
      <c r="E55" s="384" t="s">
        <v>140</v>
      </c>
    </row>
    <row r="56" spans="1:5" ht="28.4" customHeight="1" x14ac:dyDescent="0.3">
      <c r="A56" s="99">
        <v>46172</v>
      </c>
      <c r="B56" s="72">
        <v>0.43055555555555558</v>
      </c>
      <c r="C56" s="400" t="s">
        <v>135</v>
      </c>
      <c r="D56" s="426" t="s">
        <v>52</v>
      </c>
      <c r="E56" s="180" t="s">
        <v>66</v>
      </c>
    </row>
    <row r="57" spans="1:5" ht="28.4" customHeight="1" thickBot="1" x14ac:dyDescent="0.35">
      <c r="A57" s="99">
        <v>46172</v>
      </c>
      <c r="B57" s="143">
        <v>0.47916666666666669</v>
      </c>
      <c r="C57" s="337" t="s">
        <v>52</v>
      </c>
      <c r="D57" s="402" t="s">
        <v>135</v>
      </c>
      <c r="E57" s="384" t="s">
        <v>66</v>
      </c>
    </row>
    <row r="58" spans="1:5" ht="28.4" customHeight="1" thickBot="1" x14ac:dyDescent="0.35"/>
    <row r="59" spans="1:5" ht="28.4" customHeight="1" x14ac:dyDescent="0.3">
      <c r="A59" s="99">
        <v>46179</v>
      </c>
      <c r="B59" s="405">
        <v>0.375</v>
      </c>
      <c r="C59" s="396" t="s">
        <v>134</v>
      </c>
      <c r="D59" s="403" t="s">
        <v>1</v>
      </c>
      <c r="E59" s="427" t="s">
        <v>168</v>
      </c>
    </row>
    <row r="60" spans="1:5" ht="28.4" customHeight="1" x14ac:dyDescent="0.3">
      <c r="A60" s="99">
        <v>46179</v>
      </c>
      <c r="B60" s="406">
        <v>0.4375</v>
      </c>
      <c r="C60" s="416" t="s">
        <v>1</v>
      </c>
      <c r="D60" s="385" t="s">
        <v>52</v>
      </c>
      <c r="E60" s="428" t="s">
        <v>168</v>
      </c>
    </row>
    <row r="61" spans="1:5" ht="28.4" customHeight="1" thickBot="1" x14ac:dyDescent="0.35">
      <c r="A61" s="99">
        <v>46179</v>
      </c>
      <c r="B61" s="407">
        <v>0.5</v>
      </c>
      <c r="C61" s="337" t="s">
        <v>52</v>
      </c>
      <c r="D61" s="387" t="s">
        <v>134</v>
      </c>
      <c r="E61" s="429" t="s">
        <v>168</v>
      </c>
    </row>
    <row r="62" spans="1:5" ht="28.4" customHeight="1" x14ac:dyDescent="0.3">
      <c r="A62" s="99">
        <v>46179</v>
      </c>
      <c r="B62" s="405">
        <v>0.375</v>
      </c>
      <c r="C62" s="338" t="s">
        <v>50</v>
      </c>
      <c r="D62" s="424" t="s">
        <v>51</v>
      </c>
      <c r="E62" s="430" t="s">
        <v>167</v>
      </c>
    </row>
    <row r="63" spans="1:5" ht="28.4" customHeight="1" x14ac:dyDescent="0.3">
      <c r="A63" s="99">
        <v>46179</v>
      </c>
      <c r="B63" s="406">
        <v>0.4375</v>
      </c>
      <c r="C63" s="342" t="s">
        <v>51</v>
      </c>
      <c r="D63" s="392" t="s">
        <v>2</v>
      </c>
      <c r="E63" s="431" t="s">
        <v>167</v>
      </c>
    </row>
    <row r="64" spans="1:5" ht="28.4" customHeight="1" thickBot="1" x14ac:dyDescent="0.35">
      <c r="A64" s="99">
        <v>46179</v>
      </c>
      <c r="B64" s="407">
        <v>0.5</v>
      </c>
      <c r="C64" s="341" t="s">
        <v>2</v>
      </c>
      <c r="D64" s="433" t="s">
        <v>50</v>
      </c>
      <c r="E64" s="432" t="s">
        <v>167</v>
      </c>
    </row>
    <row r="65" spans="1:5" ht="28.4" customHeight="1" x14ac:dyDescent="0.3">
      <c r="A65" s="99">
        <v>46179</v>
      </c>
      <c r="B65" s="72">
        <v>0.43055555555555558</v>
      </c>
      <c r="C65" s="400" t="s">
        <v>135</v>
      </c>
      <c r="D65" s="352" t="s">
        <v>136</v>
      </c>
      <c r="E65" s="180" t="s">
        <v>66</v>
      </c>
    </row>
    <row r="66" spans="1:5" ht="28.4" customHeight="1" thickBot="1" x14ac:dyDescent="0.35">
      <c r="A66" s="99">
        <v>46179</v>
      </c>
      <c r="B66" s="143">
        <v>0.47916666666666669</v>
      </c>
      <c r="C66" s="366" t="s">
        <v>136</v>
      </c>
      <c r="D66" s="402" t="s">
        <v>135</v>
      </c>
      <c r="E66" s="384" t="s">
        <v>66</v>
      </c>
    </row>
    <row r="67" spans="1:5" ht="28.4" customHeight="1" x14ac:dyDescent="0.35">
      <c r="A67" s="99">
        <v>46179</v>
      </c>
      <c r="B67"/>
      <c r="C67" s="18" t="s">
        <v>7</v>
      </c>
      <c r="D67" s="88" t="s">
        <v>138</v>
      </c>
      <c r="E67"/>
    </row>
    <row r="68" spans="1:5" ht="28.4" customHeight="1" x14ac:dyDescent="0.35">
      <c r="A68" s="99">
        <v>46179</v>
      </c>
      <c r="B68"/>
      <c r="C68" s="18" t="s">
        <v>142</v>
      </c>
      <c r="D68" s="163" t="s">
        <v>139</v>
      </c>
      <c r="E68"/>
    </row>
    <row r="69" spans="1:5" ht="28.4" customHeight="1" thickBot="1" x14ac:dyDescent="0.35"/>
    <row r="70" spans="1:5" ht="28.4" customHeight="1" x14ac:dyDescent="0.3">
      <c r="A70" s="99">
        <v>46186</v>
      </c>
      <c r="B70" s="405">
        <v>0.375</v>
      </c>
      <c r="C70" s="334" t="s">
        <v>51</v>
      </c>
      <c r="D70" s="434" t="s">
        <v>2</v>
      </c>
      <c r="E70" s="180" t="s">
        <v>69</v>
      </c>
    </row>
    <row r="71" spans="1:5" ht="28.4" customHeight="1" x14ac:dyDescent="0.3">
      <c r="A71" s="99">
        <v>46186</v>
      </c>
      <c r="B71" s="406">
        <v>0.4375</v>
      </c>
      <c r="C71" s="425" t="s">
        <v>2</v>
      </c>
      <c r="D71" s="385" t="s">
        <v>52</v>
      </c>
      <c r="E71" s="169" t="s">
        <v>69</v>
      </c>
    </row>
    <row r="72" spans="1:5" ht="28.4" customHeight="1" x14ac:dyDescent="0.3">
      <c r="A72" s="99">
        <v>46186</v>
      </c>
      <c r="B72" s="406">
        <v>0.5</v>
      </c>
      <c r="C72" s="393" t="s">
        <v>136</v>
      </c>
      <c r="D72" s="386" t="s">
        <v>51</v>
      </c>
      <c r="E72" s="169" t="s">
        <v>69</v>
      </c>
    </row>
    <row r="73" spans="1:5" ht="28.4" customHeight="1" thickBot="1" x14ac:dyDescent="0.35">
      <c r="A73" s="99">
        <v>46186</v>
      </c>
      <c r="B73" s="407">
        <v>0.5625</v>
      </c>
      <c r="C73" s="337" t="s">
        <v>52</v>
      </c>
      <c r="D73" s="395" t="s">
        <v>136</v>
      </c>
      <c r="E73" s="384" t="s">
        <v>69</v>
      </c>
    </row>
    <row r="74" spans="1:5" ht="28.4" customHeight="1" x14ac:dyDescent="0.3">
      <c r="A74" s="99">
        <v>46186</v>
      </c>
      <c r="B74" s="405">
        <v>0.375</v>
      </c>
      <c r="C74" s="396" t="s">
        <v>134</v>
      </c>
      <c r="D74" s="403" t="s">
        <v>1</v>
      </c>
      <c r="E74" s="180" t="s">
        <v>168</v>
      </c>
    </row>
    <row r="75" spans="1:5" ht="28.4" customHeight="1" x14ac:dyDescent="0.3">
      <c r="A75" s="99">
        <v>46186</v>
      </c>
      <c r="B75" s="406">
        <v>0.4375</v>
      </c>
      <c r="C75" s="416" t="s">
        <v>1</v>
      </c>
      <c r="D75" s="373" t="s">
        <v>138</v>
      </c>
      <c r="E75" s="169" t="s">
        <v>168</v>
      </c>
    </row>
    <row r="76" spans="1:5" ht="28.4" customHeight="1" x14ac:dyDescent="0.3">
      <c r="A76" s="99">
        <v>46186</v>
      </c>
      <c r="B76" s="406">
        <v>0.5</v>
      </c>
      <c r="C76" s="414" t="s">
        <v>50</v>
      </c>
      <c r="D76" s="398" t="s">
        <v>134</v>
      </c>
      <c r="E76" s="169" t="s">
        <v>168</v>
      </c>
    </row>
    <row r="77" spans="1:5" ht="28.4" customHeight="1" thickBot="1" x14ac:dyDescent="0.35">
      <c r="A77" s="99">
        <v>46186</v>
      </c>
      <c r="B77" s="407">
        <v>0.5625</v>
      </c>
      <c r="C77" s="374" t="s">
        <v>138</v>
      </c>
      <c r="D77" s="433" t="s">
        <v>50</v>
      </c>
      <c r="E77" s="384" t="s">
        <v>168</v>
      </c>
    </row>
    <row r="78" spans="1:5" ht="28.4" customHeight="1" x14ac:dyDescent="0.3">
      <c r="A78" s="99">
        <v>46186</v>
      </c>
      <c r="B78" s="72">
        <v>0.43055555555555558</v>
      </c>
      <c r="C78" s="297" t="s">
        <v>135</v>
      </c>
      <c r="D78" s="294" t="s">
        <v>139</v>
      </c>
      <c r="E78" s="252" t="s">
        <v>66</v>
      </c>
    </row>
    <row r="79" spans="1:5" ht="28.4" customHeight="1" thickBot="1" x14ac:dyDescent="0.35">
      <c r="A79" s="99">
        <v>46186</v>
      </c>
      <c r="B79" s="143">
        <v>0.47916666666666669</v>
      </c>
      <c r="C79" s="302" t="s">
        <v>139</v>
      </c>
      <c r="D79" s="298" t="s">
        <v>135</v>
      </c>
      <c r="E79" s="254" t="s">
        <v>66</v>
      </c>
    </row>
    <row r="80" spans="1:5" ht="28.4" customHeight="1" x14ac:dyDescent="0.3"/>
    <row r="81" spans="1:2" ht="28.4" customHeight="1" x14ac:dyDescent="0.3">
      <c r="A81" s="215">
        <v>46193</v>
      </c>
      <c r="B81" s="455" t="s">
        <v>60</v>
      </c>
    </row>
    <row r="82" spans="1:2" ht="28.4" customHeight="1" x14ac:dyDescent="0.3">
      <c r="A82" s="215">
        <v>46193</v>
      </c>
      <c r="B82" s="456" t="s">
        <v>119</v>
      </c>
    </row>
    <row r="83" spans="1:2" ht="28.4" customHeight="1" x14ac:dyDescent="0.3">
      <c r="A83" s="215">
        <v>46193</v>
      </c>
      <c r="B83" s="457" t="s">
        <v>120</v>
      </c>
    </row>
  </sheetData>
  <autoFilter ref="C1:D83" xr:uid="{6E592651-6F1B-4329-8276-3232119904CF}"/>
  <printOptions horizontalCentered="1" verticalCentered="1"/>
  <pageMargins left="0.7" right="0.7" top="0.75" bottom="0.75" header="0.3" footer="0.3"/>
  <pageSetup scale="77" fitToHeight="0" orientation="portrait" horizontalDpi="1200" verticalDpi="1200" r:id="rId1"/>
  <headerFooter>
    <oddHeader>&amp;CAREA TRAVELING SOCCER SCHEDULE</oddHeader>
    <oddFooter>&amp;LScheduler Dan Kegley&amp;Cpage &amp;P of &amp;N&amp;Rversion &amp;D  &amp;T</oddFooter>
  </headerFooter>
  <rowBreaks count="3" manualBreakCount="3">
    <brk id="22" max="5" man="1"/>
    <brk id="44" max="5" man="1"/>
    <brk id="6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1ED-AF74-4B68-9D09-E815C30A54F1}">
  <dimension ref="A1:R89"/>
  <sheetViews>
    <sheetView tabSelected="1" view="pageBreakPreview" zoomScale="70" zoomScaleNormal="100" zoomScaleSheetLayoutView="70" workbookViewId="0">
      <selection activeCell="F54" sqref="F54"/>
    </sheetView>
  </sheetViews>
  <sheetFormatPr defaultColWidth="8.81640625" defaultRowHeight="13" x14ac:dyDescent="0.3"/>
  <cols>
    <col min="1" max="1" width="27" style="57" bestFit="1" customWidth="1"/>
    <col min="2" max="3" width="12.1796875" style="2" customWidth="1"/>
    <col min="4" max="4" width="12.81640625" style="2" customWidth="1"/>
    <col min="5" max="5" width="27.81640625" style="2" customWidth="1"/>
    <col min="6" max="6" width="26.1796875" style="2" customWidth="1"/>
    <col min="7" max="16384" width="8.81640625" style="2"/>
  </cols>
  <sheetData>
    <row r="1" spans="1:18" ht="13.5" thickBot="1" x14ac:dyDescent="0.35">
      <c r="A1" s="57" t="s">
        <v>15</v>
      </c>
      <c r="B1" s="1" t="s">
        <v>40</v>
      </c>
      <c r="C1" s="1" t="s">
        <v>8</v>
      </c>
      <c r="D1" s="1" t="s">
        <v>9</v>
      </c>
      <c r="E1" s="1" t="s">
        <v>39</v>
      </c>
      <c r="F1" s="2" t="s">
        <v>43</v>
      </c>
    </row>
    <row r="2" spans="1:18" ht="27.65" customHeight="1" x14ac:dyDescent="0.3">
      <c r="A2" s="98">
        <v>46137</v>
      </c>
      <c r="B2" s="331">
        <v>0.375</v>
      </c>
      <c r="C2" s="357" t="s">
        <v>63</v>
      </c>
      <c r="D2" s="363" t="s">
        <v>161</v>
      </c>
      <c r="E2" s="73" t="s">
        <v>179</v>
      </c>
      <c r="F2" s="90"/>
    </row>
    <row r="3" spans="1:18" ht="27.65" customHeight="1" x14ac:dyDescent="0.3">
      <c r="A3" s="98">
        <v>46137</v>
      </c>
      <c r="B3" s="332">
        <v>0.45833333333333331</v>
      </c>
      <c r="C3" s="364" t="s">
        <v>161</v>
      </c>
      <c r="D3" s="346" t="s">
        <v>164</v>
      </c>
      <c r="E3" s="77" t="s">
        <v>179</v>
      </c>
      <c r="F3" s="90"/>
      <c r="H3" s="60"/>
      <c r="I3" s="60" t="s">
        <v>160</v>
      </c>
      <c r="J3" s="20" t="s">
        <v>164</v>
      </c>
      <c r="K3" s="85" t="s">
        <v>163</v>
      </c>
      <c r="L3" s="100" t="s">
        <v>161</v>
      </c>
      <c r="M3" s="88" t="s">
        <v>162</v>
      </c>
      <c r="N3" s="86" t="s">
        <v>63</v>
      </c>
      <c r="O3" s="58" t="s">
        <v>36</v>
      </c>
      <c r="P3" s="59" t="s">
        <v>42</v>
      </c>
      <c r="Q3" s="10"/>
      <c r="R3" s="8">
        <f>SUM(R4:R11)/2</f>
        <v>45</v>
      </c>
    </row>
    <row r="4" spans="1:18" ht="27.65" customHeight="1" thickBot="1" x14ac:dyDescent="0.35">
      <c r="A4" s="98">
        <v>46137</v>
      </c>
      <c r="B4" s="175">
        <v>0.54166666666666663</v>
      </c>
      <c r="C4" s="349" t="s">
        <v>164</v>
      </c>
      <c r="D4" s="350" t="s">
        <v>63</v>
      </c>
      <c r="E4" s="74" t="s">
        <v>179</v>
      </c>
      <c r="H4" s="60" t="s">
        <v>160</v>
      </c>
      <c r="I4" s="91"/>
      <c r="J4" s="91">
        <v>1</v>
      </c>
      <c r="K4" s="91">
        <v>1</v>
      </c>
      <c r="L4" s="91">
        <v>2</v>
      </c>
      <c r="M4" s="91">
        <v>2</v>
      </c>
      <c r="N4" s="91">
        <v>3</v>
      </c>
      <c r="O4" s="91">
        <v>2</v>
      </c>
      <c r="P4" s="91">
        <v>2</v>
      </c>
      <c r="Q4" s="55" t="s">
        <v>37</v>
      </c>
      <c r="R4" s="8">
        <f>SUM(I4:P4)</f>
        <v>13</v>
      </c>
    </row>
    <row r="5" spans="1:18" ht="27.65" customHeight="1" x14ac:dyDescent="0.35">
      <c r="A5" s="98">
        <v>46137</v>
      </c>
      <c r="B5" s="331">
        <v>0.375</v>
      </c>
      <c r="C5" s="351" t="s">
        <v>162</v>
      </c>
      <c r="D5" s="344" t="s">
        <v>36</v>
      </c>
      <c r="E5" s="73" t="s">
        <v>56</v>
      </c>
      <c r="H5" s="87" t="s">
        <v>164</v>
      </c>
      <c r="I5" s="7"/>
      <c r="J5" s="92"/>
      <c r="K5" s="92">
        <v>1</v>
      </c>
      <c r="L5" s="92">
        <v>3</v>
      </c>
      <c r="M5" s="92">
        <v>2</v>
      </c>
      <c r="N5" s="92">
        <v>2</v>
      </c>
      <c r="O5" s="92">
        <v>2</v>
      </c>
      <c r="P5" s="92">
        <v>2</v>
      </c>
      <c r="Q5" s="87" t="s">
        <v>164</v>
      </c>
      <c r="R5" s="8">
        <f>SUM(J5:P5)+J4</f>
        <v>13</v>
      </c>
    </row>
    <row r="6" spans="1:18" ht="27.65" customHeight="1" x14ac:dyDescent="0.35">
      <c r="A6" s="98">
        <v>46137</v>
      </c>
      <c r="B6" s="332">
        <v>0.45833333333333331</v>
      </c>
      <c r="C6" s="345" t="s">
        <v>36</v>
      </c>
      <c r="D6" s="365" t="s">
        <v>160</v>
      </c>
      <c r="E6" s="77" t="s">
        <v>56</v>
      </c>
      <c r="H6" s="85" t="s">
        <v>163</v>
      </c>
      <c r="I6" s="7"/>
      <c r="J6" s="7"/>
      <c r="K6" s="81"/>
      <c r="L6" s="81">
        <v>1</v>
      </c>
      <c r="M6" s="81">
        <v>1</v>
      </c>
      <c r="N6" s="81">
        <v>1</v>
      </c>
      <c r="O6" s="81">
        <v>1</v>
      </c>
      <c r="P6" s="81">
        <v>1</v>
      </c>
      <c r="Q6" s="85" t="s">
        <v>163</v>
      </c>
      <c r="R6" s="8">
        <f>SUM(K6:P6)+K5+K4</f>
        <v>7</v>
      </c>
    </row>
    <row r="7" spans="1:18" ht="27.65" customHeight="1" thickBot="1" x14ac:dyDescent="0.4">
      <c r="A7" s="98">
        <v>46137</v>
      </c>
      <c r="B7" s="175">
        <v>0.54166666666666663</v>
      </c>
      <c r="C7" s="366" t="s">
        <v>160</v>
      </c>
      <c r="D7" s="353" t="s">
        <v>162</v>
      </c>
      <c r="E7" s="74" t="s">
        <v>56</v>
      </c>
      <c r="F7" s="90"/>
      <c r="H7" s="100" t="s">
        <v>161</v>
      </c>
      <c r="I7" s="7"/>
      <c r="J7" s="7"/>
      <c r="K7" s="7"/>
      <c r="L7" s="80"/>
      <c r="M7" s="80"/>
      <c r="N7" s="80">
        <v>1</v>
      </c>
      <c r="O7" s="80">
        <v>1</v>
      </c>
      <c r="P7" s="80">
        <v>1</v>
      </c>
      <c r="Q7" s="100" t="s">
        <v>161</v>
      </c>
      <c r="R7" s="8">
        <f>SUM(L7:P7)+L6+L5+L4</f>
        <v>9</v>
      </c>
    </row>
    <row r="8" spans="1:18" ht="27.65" customHeight="1" thickBot="1" x14ac:dyDescent="0.4">
      <c r="A8" s="98">
        <v>46137</v>
      </c>
      <c r="B8" s="177">
        <v>0.375</v>
      </c>
      <c r="C8" s="377" t="s">
        <v>163</v>
      </c>
      <c r="D8" s="379" t="s">
        <v>42</v>
      </c>
      <c r="E8" s="156" t="s">
        <v>165</v>
      </c>
      <c r="F8" s="90"/>
      <c r="H8" s="88" t="s">
        <v>162</v>
      </c>
      <c r="I8" s="7"/>
      <c r="J8" s="7"/>
      <c r="K8" s="7"/>
      <c r="L8" s="7"/>
      <c r="M8" s="93"/>
      <c r="N8" s="93">
        <v>1</v>
      </c>
      <c r="O8" s="93">
        <v>2</v>
      </c>
      <c r="P8" s="93">
        <v>1</v>
      </c>
      <c r="Q8" s="88" t="s">
        <v>162</v>
      </c>
      <c r="R8" s="8">
        <f>SUM(M8:P8)+SUM(M4:M7)</f>
        <v>9</v>
      </c>
    </row>
    <row r="9" spans="1:18" ht="27.65" customHeight="1" thickBot="1" x14ac:dyDescent="0.4">
      <c r="A9" s="82"/>
      <c r="B9" s="66"/>
      <c r="C9" s="4"/>
      <c r="D9" s="1"/>
      <c r="E9" s="4"/>
      <c r="H9" s="86" t="s">
        <v>63</v>
      </c>
      <c r="I9" s="7"/>
      <c r="J9" s="7"/>
      <c r="K9" s="7"/>
      <c r="L9" s="7"/>
      <c r="M9" s="7"/>
      <c r="N9" s="94"/>
      <c r="O9" s="94">
        <v>2</v>
      </c>
      <c r="P9" s="94">
        <v>3</v>
      </c>
      <c r="Q9" s="86" t="s">
        <v>63</v>
      </c>
      <c r="R9" s="8">
        <f>SUM(N9:P9)+SUM(N4:N8)</f>
        <v>13</v>
      </c>
    </row>
    <row r="10" spans="1:18" ht="27.65" customHeight="1" x14ac:dyDescent="0.35">
      <c r="A10" s="98">
        <v>46144</v>
      </c>
      <c r="B10" s="331">
        <v>0.375</v>
      </c>
      <c r="C10" s="368" t="s">
        <v>160</v>
      </c>
      <c r="D10" s="369" t="s">
        <v>162</v>
      </c>
      <c r="E10" s="73" t="s">
        <v>177</v>
      </c>
      <c r="H10" s="58" t="s">
        <v>36</v>
      </c>
      <c r="I10" s="7"/>
      <c r="J10" s="7"/>
      <c r="K10" s="7"/>
      <c r="L10" s="7"/>
      <c r="M10" s="7"/>
      <c r="N10" s="7"/>
      <c r="O10" s="95"/>
      <c r="P10" s="95">
        <v>3</v>
      </c>
      <c r="Q10" s="58" t="s">
        <v>36</v>
      </c>
      <c r="R10" s="8">
        <f>SUM(O10:P10)+SUM(O4:O9)</f>
        <v>13</v>
      </c>
    </row>
    <row r="11" spans="1:18" ht="27.65" customHeight="1" x14ac:dyDescent="0.35">
      <c r="A11" s="98">
        <v>46144</v>
      </c>
      <c r="B11" s="332">
        <v>0.45833333333333331</v>
      </c>
      <c r="C11" s="340" t="s">
        <v>162</v>
      </c>
      <c r="D11" s="358" t="s">
        <v>63</v>
      </c>
      <c r="E11" s="77" t="s">
        <v>177</v>
      </c>
      <c r="H11" s="59" t="s">
        <v>42</v>
      </c>
      <c r="I11" s="7"/>
      <c r="J11" s="7"/>
      <c r="K11" s="7"/>
      <c r="L11" s="7"/>
      <c r="M11" s="7"/>
      <c r="N11" s="7"/>
      <c r="O11" s="7"/>
      <c r="P11" s="59"/>
      <c r="Q11" s="59" t="s">
        <v>42</v>
      </c>
      <c r="R11" s="8">
        <f>SUM(P4:P10)</f>
        <v>13</v>
      </c>
    </row>
    <row r="12" spans="1:18" ht="27.65" customHeight="1" thickBot="1" x14ac:dyDescent="0.35">
      <c r="A12" s="98">
        <v>46144</v>
      </c>
      <c r="B12" s="330">
        <v>0.54166666666666663</v>
      </c>
      <c r="C12" s="361" t="s">
        <v>63</v>
      </c>
      <c r="D12" s="370" t="s">
        <v>160</v>
      </c>
      <c r="E12" s="74" t="s">
        <v>177</v>
      </c>
    </row>
    <row r="13" spans="1:18" ht="27.65" customHeight="1" x14ac:dyDescent="0.3">
      <c r="A13" s="98">
        <v>46144</v>
      </c>
      <c r="B13" s="331">
        <v>0.375</v>
      </c>
      <c r="C13" s="371" t="s">
        <v>161</v>
      </c>
      <c r="D13" s="375" t="s">
        <v>164</v>
      </c>
      <c r="E13" s="73" t="s">
        <v>56</v>
      </c>
    </row>
    <row r="14" spans="1:18" ht="27.65" customHeight="1" x14ac:dyDescent="0.3">
      <c r="A14" s="98">
        <v>46144</v>
      </c>
      <c r="B14" s="332">
        <v>0.45833333333333331</v>
      </c>
      <c r="C14" s="376" t="s">
        <v>164</v>
      </c>
      <c r="D14" s="348" t="s">
        <v>42</v>
      </c>
      <c r="E14" s="77" t="s">
        <v>56</v>
      </c>
      <c r="H14" s="62"/>
      <c r="I14" s="60">
        <v>8</v>
      </c>
      <c r="J14" s="62"/>
      <c r="K14" s="61"/>
      <c r="L14" s="61"/>
      <c r="M14" s="61"/>
      <c r="N14" s="60">
        <f>SUM(M16:N25)/2</f>
        <v>45</v>
      </c>
      <c r="O14" s="63" t="s">
        <v>18</v>
      </c>
    </row>
    <row r="15" spans="1:18" ht="27.65" customHeight="1" thickBot="1" x14ac:dyDescent="0.35">
      <c r="A15" s="98">
        <v>46144</v>
      </c>
      <c r="B15" s="175">
        <v>0.54166666666666663</v>
      </c>
      <c r="C15" s="355" t="s">
        <v>42</v>
      </c>
      <c r="D15" s="372" t="s">
        <v>161</v>
      </c>
      <c r="E15" s="74" t="s">
        <v>56</v>
      </c>
      <c r="H15" s="4" t="s">
        <v>12</v>
      </c>
      <c r="I15" s="60" t="s">
        <v>16</v>
      </c>
      <c r="J15" s="4" t="s">
        <v>17</v>
      </c>
      <c r="K15" s="61"/>
      <c r="L15" s="64" t="s">
        <v>44</v>
      </c>
      <c r="M15" s="64" t="s">
        <v>8</v>
      </c>
      <c r="N15" s="64" t="s">
        <v>9</v>
      </c>
      <c r="O15" s="60" t="s">
        <v>10</v>
      </c>
    </row>
    <row r="16" spans="1:18" ht="27.65" customHeight="1" thickBot="1" x14ac:dyDescent="0.35">
      <c r="A16" s="98">
        <v>46144</v>
      </c>
      <c r="B16" s="177">
        <v>0.375</v>
      </c>
      <c r="C16" s="377" t="s">
        <v>163</v>
      </c>
      <c r="D16" s="378" t="s">
        <v>36</v>
      </c>
      <c r="E16" s="156" t="s">
        <v>165</v>
      </c>
      <c r="H16" s="19" t="s">
        <v>177</v>
      </c>
      <c r="I16" s="55" t="s">
        <v>160</v>
      </c>
      <c r="J16" s="47" t="s">
        <v>103</v>
      </c>
      <c r="K16" s="55" t="s">
        <v>160</v>
      </c>
      <c r="L16" s="5"/>
      <c r="M16" s="5">
        <v>2</v>
      </c>
      <c r="N16" s="6">
        <v>11</v>
      </c>
      <c r="O16" s="6">
        <f t="shared" ref="O16:O23" si="0">M16+N16</f>
        <v>13</v>
      </c>
    </row>
    <row r="17" spans="1:15" ht="27.65" customHeight="1" thickBot="1" x14ac:dyDescent="0.35">
      <c r="A17" s="1"/>
      <c r="H17" s="5" t="s">
        <v>165</v>
      </c>
      <c r="I17" s="85" t="s">
        <v>163</v>
      </c>
      <c r="J17" s="47" t="s">
        <v>103</v>
      </c>
      <c r="K17" s="85" t="s">
        <v>163</v>
      </c>
      <c r="L17" s="5"/>
      <c r="M17" s="5">
        <v>7</v>
      </c>
      <c r="N17" s="6">
        <v>0</v>
      </c>
      <c r="O17" s="6">
        <f t="shared" si="0"/>
        <v>7</v>
      </c>
    </row>
    <row r="18" spans="1:15" ht="27.65" customHeight="1" x14ac:dyDescent="0.3">
      <c r="A18" s="98">
        <v>46151</v>
      </c>
      <c r="B18" s="331">
        <v>0.375</v>
      </c>
      <c r="C18" s="362" t="s">
        <v>164</v>
      </c>
      <c r="D18" s="369" t="s">
        <v>162</v>
      </c>
      <c r="E18" s="73" t="s">
        <v>173</v>
      </c>
      <c r="H18" s="5" t="s">
        <v>56</v>
      </c>
      <c r="I18" s="100" t="s">
        <v>161</v>
      </c>
      <c r="J18" s="47" t="s">
        <v>104</v>
      </c>
      <c r="K18" s="100" t="s">
        <v>161</v>
      </c>
      <c r="L18" s="5">
        <v>2</v>
      </c>
      <c r="M18" s="5">
        <v>4</v>
      </c>
      <c r="N18" s="6">
        <v>5</v>
      </c>
      <c r="O18" s="6">
        <f t="shared" si="0"/>
        <v>9</v>
      </c>
    </row>
    <row r="19" spans="1:15" ht="27.65" customHeight="1" x14ac:dyDescent="0.3">
      <c r="A19" s="98">
        <v>46151</v>
      </c>
      <c r="B19" s="332">
        <v>0.45833333333333331</v>
      </c>
      <c r="C19" s="340" t="s">
        <v>162</v>
      </c>
      <c r="D19" s="348" t="s">
        <v>42</v>
      </c>
      <c r="E19" s="77" t="s">
        <v>173</v>
      </c>
      <c r="H19" s="5" t="s">
        <v>13</v>
      </c>
      <c r="I19" s="88" t="s">
        <v>162</v>
      </c>
      <c r="J19" s="47" t="s">
        <v>104</v>
      </c>
      <c r="K19" s="88" t="s">
        <v>162</v>
      </c>
      <c r="L19" s="5">
        <v>2</v>
      </c>
      <c r="M19" s="5">
        <v>4</v>
      </c>
      <c r="N19" s="6">
        <v>5</v>
      </c>
      <c r="O19" s="6">
        <f t="shared" si="0"/>
        <v>9</v>
      </c>
    </row>
    <row r="20" spans="1:15" ht="27.65" customHeight="1" thickBot="1" x14ac:dyDescent="0.35">
      <c r="A20" s="98">
        <v>46151</v>
      </c>
      <c r="B20" s="330">
        <v>0.54166666666666663</v>
      </c>
      <c r="C20" s="355" t="s">
        <v>42</v>
      </c>
      <c r="D20" s="367" t="s">
        <v>164</v>
      </c>
      <c r="E20" s="74" t="s">
        <v>173</v>
      </c>
      <c r="H20" s="19" t="s">
        <v>177</v>
      </c>
      <c r="I20" s="86" t="s">
        <v>63</v>
      </c>
      <c r="J20" s="47" t="s">
        <v>103</v>
      </c>
      <c r="K20" s="86" t="s">
        <v>63</v>
      </c>
      <c r="L20" s="5"/>
      <c r="M20" s="5">
        <v>4</v>
      </c>
      <c r="N20" s="6">
        <v>9</v>
      </c>
      <c r="O20" s="6">
        <f t="shared" si="0"/>
        <v>13</v>
      </c>
    </row>
    <row r="21" spans="1:15" ht="27.65" customHeight="1" x14ac:dyDescent="0.3">
      <c r="A21" s="98">
        <v>46151</v>
      </c>
      <c r="B21" s="172">
        <v>0.375</v>
      </c>
      <c r="C21" s="371" t="s">
        <v>161</v>
      </c>
      <c r="D21" s="344" t="s">
        <v>36</v>
      </c>
      <c r="E21" s="73" t="s">
        <v>56</v>
      </c>
      <c r="H21" s="19" t="s">
        <v>173</v>
      </c>
      <c r="I21" s="87" t="s">
        <v>164</v>
      </c>
      <c r="J21" s="47" t="s">
        <v>103</v>
      </c>
      <c r="K21" s="87" t="s">
        <v>164</v>
      </c>
      <c r="L21" s="5"/>
      <c r="M21" s="5">
        <v>4</v>
      </c>
      <c r="N21" s="6">
        <v>9</v>
      </c>
      <c r="O21" s="6">
        <f t="shared" si="0"/>
        <v>13</v>
      </c>
    </row>
    <row r="22" spans="1:15" ht="27.65" customHeight="1" x14ac:dyDescent="0.3">
      <c r="A22" s="98">
        <v>46151</v>
      </c>
      <c r="B22" s="332">
        <v>0.45833333333333331</v>
      </c>
      <c r="C22" s="345" t="s">
        <v>36</v>
      </c>
      <c r="D22" s="365" t="s">
        <v>160</v>
      </c>
      <c r="E22" s="77" t="s">
        <v>56</v>
      </c>
      <c r="H22" s="5" t="s">
        <v>70</v>
      </c>
      <c r="I22" s="58" t="s">
        <v>36</v>
      </c>
      <c r="J22" s="47" t="s">
        <v>103</v>
      </c>
      <c r="K22" s="58" t="s">
        <v>36</v>
      </c>
      <c r="L22" s="5"/>
      <c r="M22" s="5">
        <v>2</v>
      </c>
      <c r="N22" s="6">
        <v>11</v>
      </c>
      <c r="O22" s="6">
        <f t="shared" si="0"/>
        <v>13</v>
      </c>
    </row>
    <row r="23" spans="1:15" ht="27.65" customHeight="1" thickBot="1" x14ac:dyDescent="0.35">
      <c r="A23" s="98">
        <v>46151</v>
      </c>
      <c r="B23" s="330">
        <v>0.54166666666666663</v>
      </c>
      <c r="C23" s="366" t="s">
        <v>160</v>
      </c>
      <c r="D23" s="372" t="s">
        <v>161</v>
      </c>
      <c r="E23" s="74" t="s">
        <v>56</v>
      </c>
      <c r="H23" s="5" t="s">
        <v>166</v>
      </c>
      <c r="I23" s="59" t="s">
        <v>42</v>
      </c>
      <c r="J23" s="47" t="s">
        <v>103</v>
      </c>
      <c r="K23" s="59" t="s">
        <v>42</v>
      </c>
      <c r="L23" s="5"/>
      <c r="M23" s="5">
        <v>4</v>
      </c>
      <c r="N23" s="6">
        <v>9</v>
      </c>
      <c r="O23" s="6">
        <f t="shared" si="0"/>
        <v>13</v>
      </c>
    </row>
    <row r="24" spans="1:15" ht="27.65" customHeight="1" thickBot="1" x14ac:dyDescent="0.35">
      <c r="A24" s="98">
        <v>46151</v>
      </c>
      <c r="B24" s="328">
        <v>0.375</v>
      </c>
      <c r="C24" s="377" t="s">
        <v>163</v>
      </c>
      <c r="D24" s="380" t="s">
        <v>63</v>
      </c>
      <c r="E24" s="156" t="s">
        <v>165</v>
      </c>
    </row>
    <row r="25" spans="1:15" ht="27.65" customHeight="1" thickBot="1" x14ac:dyDescent="0.35">
      <c r="A25" s="82"/>
      <c r="B25" s="66"/>
      <c r="C25" s="4"/>
      <c r="D25" s="4"/>
      <c r="E25" s="60"/>
    </row>
    <row r="26" spans="1:15" ht="27.65" customHeight="1" x14ac:dyDescent="0.3">
      <c r="A26" s="98">
        <v>46158</v>
      </c>
      <c r="B26" s="331">
        <v>0.375</v>
      </c>
      <c r="C26" s="343" t="s">
        <v>42</v>
      </c>
      <c r="D26" s="344" t="s">
        <v>36</v>
      </c>
      <c r="E26" s="73" t="s">
        <v>166</v>
      </c>
    </row>
    <row r="27" spans="1:15" ht="27.65" customHeight="1" x14ac:dyDescent="0.3">
      <c r="A27" s="98">
        <v>46158</v>
      </c>
      <c r="B27" s="332">
        <v>0.45833333333333331</v>
      </c>
      <c r="C27" s="345" t="s">
        <v>36</v>
      </c>
      <c r="D27" s="346" t="s">
        <v>164</v>
      </c>
      <c r="E27" s="77" t="s">
        <v>166</v>
      </c>
    </row>
    <row r="28" spans="1:15" ht="27.65" customHeight="1" x14ac:dyDescent="0.3">
      <c r="A28" s="98">
        <v>46158</v>
      </c>
      <c r="B28" s="332">
        <v>0.54166666666666663</v>
      </c>
      <c r="C28" s="347" t="s">
        <v>63</v>
      </c>
      <c r="D28" s="348" t="s">
        <v>42</v>
      </c>
      <c r="E28" s="77" t="s">
        <v>166</v>
      </c>
    </row>
    <row r="29" spans="1:15" ht="27.65" customHeight="1" thickBot="1" x14ac:dyDescent="0.35">
      <c r="A29" s="98">
        <v>46158</v>
      </c>
      <c r="B29" s="175">
        <v>0.625</v>
      </c>
      <c r="C29" s="349" t="s">
        <v>164</v>
      </c>
      <c r="D29" s="350" t="s">
        <v>63</v>
      </c>
      <c r="E29" s="74" t="s">
        <v>166</v>
      </c>
    </row>
    <row r="30" spans="1:15" ht="27.65" customHeight="1" thickBot="1" x14ac:dyDescent="0.35">
      <c r="A30" s="98">
        <v>46158</v>
      </c>
      <c r="B30" s="328">
        <v>0.375</v>
      </c>
      <c r="C30" s="377" t="s">
        <v>163</v>
      </c>
      <c r="D30" s="381" t="s">
        <v>160</v>
      </c>
      <c r="E30" s="156" t="s">
        <v>165</v>
      </c>
    </row>
    <row r="31" spans="1:15" ht="27.65" customHeight="1" x14ac:dyDescent="0.3">
      <c r="A31" s="98">
        <v>46158</v>
      </c>
      <c r="B31" s="60" t="s">
        <v>7</v>
      </c>
      <c r="C31" s="329" t="s">
        <v>161</v>
      </c>
      <c r="D31" s="60"/>
      <c r="E31" s="4"/>
    </row>
    <row r="32" spans="1:15" ht="27.65" customHeight="1" x14ac:dyDescent="0.3">
      <c r="A32" s="98">
        <v>46158</v>
      </c>
      <c r="B32" s="60" t="s">
        <v>7</v>
      </c>
      <c r="C32" s="88" t="s">
        <v>162</v>
      </c>
      <c r="D32" s="60"/>
      <c r="E32" s="60"/>
    </row>
    <row r="33" spans="1:6" ht="27.65" customHeight="1" x14ac:dyDescent="0.3">
      <c r="A33" s="82"/>
      <c r="B33" s="60"/>
      <c r="C33" s="4"/>
      <c r="D33" s="60"/>
      <c r="E33" s="60"/>
    </row>
    <row r="34" spans="1:6" ht="27.65" customHeight="1" x14ac:dyDescent="0.3">
      <c r="A34" s="98">
        <v>46165</v>
      </c>
      <c r="B34" s="116" t="s">
        <v>46</v>
      </c>
    </row>
    <row r="35" spans="1:6" ht="27.65" customHeight="1" thickBot="1" x14ac:dyDescent="0.35">
      <c r="A35" s="82"/>
    </row>
    <row r="36" spans="1:6" ht="27.65" customHeight="1" x14ac:dyDescent="0.3">
      <c r="A36" s="98">
        <v>46172</v>
      </c>
      <c r="B36" s="331">
        <v>0.5</v>
      </c>
      <c r="C36" s="459" t="s">
        <v>36</v>
      </c>
      <c r="D36" s="375" t="s">
        <v>164</v>
      </c>
      <c r="E36" s="73" t="s">
        <v>70</v>
      </c>
      <c r="F36" s="90"/>
    </row>
    <row r="37" spans="1:6" ht="27.65" customHeight="1" x14ac:dyDescent="0.3">
      <c r="A37" s="98">
        <v>46172</v>
      </c>
      <c r="B37" s="332">
        <v>0.58333333333333337</v>
      </c>
      <c r="C37" s="376" t="s">
        <v>164</v>
      </c>
      <c r="D37" s="373" t="s">
        <v>162</v>
      </c>
      <c r="E37" s="77" t="s">
        <v>70</v>
      </c>
      <c r="F37" s="90"/>
    </row>
    <row r="38" spans="1:6" ht="27.65" customHeight="1" thickBot="1" x14ac:dyDescent="0.35">
      <c r="A38" s="98">
        <v>46172</v>
      </c>
      <c r="B38" s="330">
        <v>0.66666666666666663</v>
      </c>
      <c r="C38" s="374" t="s">
        <v>162</v>
      </c>
      <c r="D38" s="356" t="s">
        <v>36</v>
      </c>
      <c r="E38" s="74" t="s">
        <v>70</v>
      </c>
      <c r="F38" s="90"/>
    </row>
    <row r="39" spans="1:6" ht="27.65" customHeight="1" x14ac:dyDescent="0.3">
      <c r="A39" s="98">
        <v>46172</v>
      </c>
      <c r="B39" s="331">
        <v>0.375</v>
      </c>
      <c r="C39" s="368" t="s">
        <v>160</v>
      </c>
      <c r="D39" s="354" t="s">
        <v>63</v>
      </c>
      <c r="E39" s="73" t="s">
        <v>177</v>
      </c>
      <c r="F39" s="90"/>
    </row>
    <row r="40" spans="1:6" ht="27.65" customHeight="1" x14ac:dyDescent="0.3">
      <c r="A40" s="98">
        <v>46172</v>
      </c>
      <c r="B40" s="332">
        <v>0.45833333333333331</v>
      </c>
      <c r="C40" s="347" t="s">
        <v>63</v>
      </c>
      <c r="D40" s="348" t="s">
        <v>42</v>
      </c>
      <c r="E40" s="77" t="s">
        <v>177</v>
      </c>
      <c r="F40" s="90"/>
    </row>
    <row r="41" spans="1:6" ht="27.65" customHeight="1" thickBot="1" x14ac:dyDescent="0.35">
      <c r="A41" s="98">
        <v>46172</v>
      </c>
      <c r="B41" s="330">
        <v>0.54166666666666663</v>
      </c>
      <c r="C41" s="355" t="s">
        <v>42</v>
      </c>
      <c r="D41" s="370" t="s">
        <v>160</v>
      </c>
      <c r="E41" s="74" t="s">
        <v>177</v>
      </c>
      <c r="F41" s="90"/>
    </row>
    <row r="42" spans="1:6" ht="27.65" customHeight="1" thickBot="1" x14ac:dyDescent="0.35">
      <c r="A42" s="98">
        <v>46172</v>
      </c>
      <c r="B42" s="328">
        <v>0.375</v>
      </c>
      <c r="C42" s="377" t="s">
        <v>163</v>
      </c>
      <c r="D42" s="382" t="s">
        <v>161</v>
      </c>
      <c r="E42" s="156" t="s">
        <v>165</v>
      </c>
    </row>
    <row r="43" spans="1:6" ht="27.65" customHeight="1" thickBot="1" x14ac:dyDescent="0.35">
      <c r="A43" s="82"/>
      <c r="B43" s="66"/>
      <c r="C43" s="4"/>
      <c r="D43" s="4"/>
      <c r="E43" s="60"/>
    </row>
    <row r="44" spans="1:6" ht="27.65" customHeight="1" x14ac:dyDescent="0.3">
      <c r="A44" s="98">
        <v>46179</v>
      </c>
      <c r="B44" s="331">
        <v>0.375</v>
      </c>
      <c r="C44" s="357" t="s">
        <v>63</v>
      </c>
      <c r="D44" s="352" t="s">
        <v>160</v>
      </c>
      <c r="E44" s="73" t="s">
        <v>179</v>
      </c>
    </row>
    <row r="45" spans="1:6" ht="27.65" customHeight="1" x14ac:dyDescent="0.3">
      <c r="A45" s="98">
        <v>46179</v>
      </c>
      <c r="B45" s="332">
        <v>0.45833333333333331</v>
      </c>
      <c r="C45" s="336" t="s">
        <v>160</v>
      </c>
      <c r="D45" s="348" t="s">
        <v>42</v>
      </c>
      <c r="E45" s="77" t="s">
        <v>179</v>
      </c>
    </row>
    <row r="46" spans="1:6" ht="27.65" customHeight="1" x14ac:dyDescent="0.3">
      <c r="A46" s="98">
        <v>46179</v>
      </c>
      <c r="B46" s="332">
        <v>0.54166666666666663</v>
      </c>
      <c r="C46" s="345" t="s">
        <v>36</v>
      </c>
      <c r="D46" s="358" t="s">
        <v>63</v>
      </c>
      <c r="E46" s="77" t="s">
        <v>179</v>
      </c>
    </row>
    <row r="47" spans="1:6" ht="27.65" customHeight="1" thickBot="1" x14ac:dyDescent="0.35">
      <c r="A47" s="98">
        <v>46179</v>
      </c>
      <c r="B47" s="330">
        <v>0.625</v>
      </c>
      <c r="C47" s="355" t="s">
        <v>42</v>
      </c>
      <c r="D47" s="356" t="s">
        <v>36</v>
      </c>
      <c r="E47" s="74" t="s">
        <v>179</v>
      </c>
    </row>
    <row r="48" spans="1:6" ht="27.65" customHeight="1" thickBot="1" x14ac:dyDescent="0.35">
      <c r="A48" s="98">
        <v>46179</v>
      </c>
      <c r="B48" s="330">
        <v>0.375</v>
      </c>
      <c r="C48" s="349" t="s">
        <v>164</v>
      </c>
      <c r="D48" s="359" t="s">
        <v>163</v>
      </c>
      <c r="E48" s="74" t="s">
        <v>165</v>
      </c>
    </row>
    <row r="49" spans="1:5" ht="27.65" customHeight="1" x14ac:dyDescent="0.3">
      <c r="A49" s="98">
        <v>46179</v>
      </c>
      <c r="B49" s="60" t="s">
        <v>7</v>
      </c>
      <c r="C49" s="329" t="s">
        <v>161</v>
      </c>
      <c r="D49" s="60"/>
      <c r="E49" s="60"/>
    </row>
    <row r="50" spans="1:5" ht="27.65" customHeight="1" x14ac:dyDescent="0.3">
      <c r="A50" s="98">
        <v>46179</v>
      </c>
      <c r="B50" s="60" t="s">
        <v>7</v>
      </c>
      <c r="C50" s="88" t="s">
        <v>162</v>
      </c>
      <c r="D50" s="61"/>
      <c r="E50" s="60"/>
    </row>
    <row r="51" spans="1:5" ht="27.65" customHeight="1" thickBot="1" x14ac:dyDescent="0.35">
      <c r="A51" s="82"/>
      <c r="B51" s="60"/>
      <c r="C51" s="4"/>
      <c r="D51" s="60"/>
      <c r="E51" s="60"/>
    </row>
    <row r="52" spans="1:5" ht="27.65" customHeight="1" x14ac:dyDescent="0.3">
      <c r="A52" s="98">
        <v>46186</v>
      </c>
      <c r="B52" s="331">
        <v>0.375</v>
      </c>
      <c r="C52" s="343" t="s">
        <v>42</v>
      </c>
      <c r="D52" s="344" t="s">
        <v>36</v>
      </c>
      <c r="E52" s="73" t="s">
        <v>166</v>
      </c>
    </row>
    <row r="53" spans="1:5" ht="27.65" customHeight="1" x14ac:dyDescent="0.3">
      <c r="A53" s="98">
        <v>46186</v>
      </c>
      <c r="B53" s="332">
        <v>0.45833333333333331</v>
      </c>
      <c r="C53" s="345" t="s">
        <v>36</v>
      </c>
      <c r="D53" s="358" t="s">
        <v>63</v>
      </c>
      <c r="E53" s="77" t="s">
        <v>166</v>
      </c>
    </row>
    <row r="54" spans="1:5" ht="27.65" customHeight="1" thickBot="1" x14ac:dyDescent="0.35">
      <c r="A54" s="98">
        <v>46186</v>
      </c>
      <c r="B54" s="330">
        <v>0.54166666666666663</v>
      </c>
      <c r="C54" s="361" t="s">
        <v>63</v>
      </c>
      <c r="D54" s="360" t="s">
        <v>42</v>
      </c>
      <c r="E54" s="74" t="s">
        <v>166</v>
      </c>
    </row>
    <row r="55" spans="1:5" ht="27.65" customHeight="1" x14ac:dyDescent="0.3">
      <c r="A55" s="98">
        <v>46186</v>
      </c>
      <c r="B55" s="331">
        <v>0.375</v>
      </c>
      <c r="C55" s="362" t="s">
        <v>164</v>
      </c>
      <c r="D55" s="363" t="s">
        <v>161</v>
      </c>
      <c r="E55" s="73" t="s">
        <v>173</v>
      </c>
    </row>
    <row r="56" spans="1:5" ht="27.65" customHeight="1" x14ac:dyDescent="0.3">
      <c r="A56" s="98">
        <v>46186</v>
      </c>
      <c r="B56" s="332">
        <v>0.45833333333333331</v>
      </c>
      <c r="C56" s="364" t="s">
        <v>161</v>
      </c>
      <c r="D56" s="365" t="s">
        <v>160</v>
      </c>
      <c r="E56" s="77" t="s">
        <v>173</v>
      </c>
    </row>
    <row r="57" spans="1:5" ht="27.65" customHeight="1" thickBot="1" x14ac:dyDescent="0.35">
      <c r="A57" s="98">
        <v>46186</v>
      </c>
      <c r="B57" s="330">
        <v>0.54166666666666663</v>
      </c>
      <c r="C57" s="366" t="s">
        <v>160</v>
      </c>
      <c r="D57" s="367" t="s">
        <v>164</v>
      </c>
      <c r="E57" s="74" t="s">
        <v>173</v>
      </c>
    </row>
    <row r="58" spans="1:5" ht="27.65" customHeight="1" thickBot="1" x14ac:dyDescent="0.35">
      <c r="A58" s="98">
        <v>46186</v>
      </c>
      <c r="B58" s="328">
        <v>0.375</v>
      </c>
      <c r="C58" s="377" t="s">
        <v>163</v>
      </c>
      <c r="D58" s="383" t="s">
        <v>162</v>
      </c>
      <c r="E58" s="156" t="s">
        <v>165</v>
      </c>
    </row>
    <row r="59" spans="1:5" ht="27.65" customHeight="1" x14ac:dyDescent="0.3">
      <c r="A59" s="185"/>
      <c r="B59" s="66"/>
      <c r="C59" s="1"/>
      <c r="D59" s="4"/>
      <c r="E59" s="4"/>
    </row>
    <row r="60" spans="1:5" ht="27.65" customHeight="1" x14ac:dyDescent="0.3">
      <c r="A60" s="82"/>
      <c r="B60" s="60"/>
      <c r="C60" s="61"/>
      <c r="D60" s="61"/>
    </row>
    <row r="61" spans="1:5" ht="27.65" customHeight="1" x14ac:dyDescent="0.3">
      <c r="A61" s="215">
        <v>46193</v>
      </c>
      <c r="B61" s="455" t="s">
        <v>60</v>
      </c>
      <c r="C61" s="1"/>
      <c r="D61" s="1"/>
      <c r="E61" s="1"/>
    </row>
    <row r="62" spans="1:5" ht="27.65" customHeight="1" x14ac:dyDescent="0.3">
      <c r="A62" s="215">
        <v>46193</v>
      </c>
      <c r="B62" s="456" t="s">
        <v>119</v>
      </c>
      <c r="C62" s="1"/>
      <c r="D62" s="1"/>
      <c r="E62" s="1"/>
    </row>
    <row r="63" spans="1:5" ht="27.65" customHeight="1" x14ac:dyDescent="0.3">
      <c r="A63" s="215">
        <v>46193</v>
      </c>
      <c r="B63" s="457" t="s">
        <v>120</v>
      </c>
      <c r="C63" s="1"/>
      <c r="D63" s="1"/>
      <c r="E63" s="1"/>
    </row>
    <row r="64" spans="1:5" ht="27.65" customHeight="1" x14ac:dyDescent="0.3">
      <c r="A64" s="1"/>
    </row>
    <row r="65" spans="1:1" ht="27.65" customHeight="1" x14ac:dyDescent="0.3">
      <c r="A65" s="1"/>
    </row>
    <row r="66" spans="1:1" ht="27.65" customHeight="1" x14ac:dyDescent="0.3">
      <c r="A66" s="1"/>
    </row>
    <row r="67" spans="1:1" ht="27.65" customHeight="1" x14ac:dyDescent="0.3">
      <c r="A67" s="1"/>
    </row>
    <row r="68" spans="1:1" ht="27.65" customHeight="1" x14ac:dyDescent="0.3">
      <c r="A68" s="1"/>
    </row>
    <row r="69" spans="1:1" ht="27.65" customHeight="1" x14ac:dyDescent="0.3">
      <c r="A69" s="1"/>
    </row>
    <row r="70" spans="1:1" ht="27.65" customHeight="1" x14ac:dyDescent="0.3">
      <c r="A70" s="1"/>
    </row>
    <row r="71" spans="1:1" ht="27.65" customHeight="1" x14ac:dyDescent="0.3">
      <c r="A71" s="1"/>
    </row>
    <row r="72" spans="1:1" ht="27.65" customHeight="1" x14ac:dyDescent="0.3">
      <c r="A72" s="1"/>
    </row>
    <row r="73" spans="1:1" ht="27.65" customHeight="1" x14ac:dyDescent="0.3">
      <c r="A73" s="1"/>
    </row>
    <row r="74" spans="1:1" ht="27.65" customHeight="1" x14ac:dyDescent="0.3">
      <c r="A74" s="1"/>
    </row>
    <row r="75" spans="1:1" ht="27.65" customHeight="1" x14ac:dyDescent="0.3">
      <c r="A75" s="1"/>
    </row>
    <row r="76" spans="1:1" ht="27.65" customHeight="1" x14ac:dyDescent="0.3">
      <c r="A76" s="1"/>
    </row>
    <row r="77" spans="1:1" ht="27.65" customHeight="1" x14ac:dyDescent="0.3">
      <c r="A77" s="1"/>
    </row>
    <row r="78" spans="1:1" ht="27.65" customHeight="1" x14ac:dyDescent="0.3">
      <c r="A78" s="1"/>
    </row>
    <row r="79" spans="1:1" ht="27.65" customHeight="1" x14ac:dyDescent="0.3">
      <c r="A79" s="1"/>
    </row>
    <row r="80" spans="1:1" ht="27.65" customHeight="1" x14ac:dyDescent="0.3">
      <c r="A80" s="1"/>
    </row>
    <row r="81" spans="1:1" ht="27.65" customHeight="1" x14ac:dyDescent="0.3">
      <c r="A81" s="1"/>
    </row>
    <row r="82" spans="1:1" ht="27.65" customHeight="1" x14ac:dyDescent="0.3">
      <c r="A82" s="1"/>
    </row>
    <row r="83" spans="1:1" ht="27.65" customHeight="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</sheetData>
  <printOptions horizontalCentered="1" verticalCentered="1"/>
  <pageMargins left="0.45" right="0.45" top="0.5" bottom="0.5" header="0.3" footer="0.3"/>
  <pageSetup scale="82" fitToHeight="0" orientation="portrait" horizontalDpi="1200" verticalDpi="1200" r:id="rId1"/>
  <headerFooter>
    <oddHeader>&amp;CAREA TRAVELING SOCCER SCHEDULE</oddHeader>
    <oddFooter>&amp;LScheduler Dan Kegley&amp;Cpage &amp;P of &amp;N&amp;RVersion &amp;D  &amp;T</oddFooter>
  </headerFooter>
  <rowBreaks count="1" manualBreakCount="1">
    <brk id="3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4D6C-683A-4835-9C73-9DB1F7F92B56}">
  <dimension ref="A1:O34"/>
  <sheetViews>
    <sheetView view="pageBreakPreview" zoomScaleNormal="100" zoomScaleSheetLayoutView="100" workbookViewId="0">
      <selection activeCell="F26" sqref="F26"/>
    </sheetView>
  </sheetViews>
  <sheetFormatPr defaultColWidth="8.81640625" defaultRowHeight="13" x14ac:dyDescent="0.3"/>
  <cols>
    <col min="1" max="1" width="22.1796875" style="57" bestFit="1" customWidth="1"/>
    <col min="2" max="2" width="14.453125" style="1" customWidth="1"/>
    <col min="3" max="4" width="11.453125" style="1" customWidth="1"/>
    <col min="5" max="5" width="20.1796875" style="1" customWidth="1"/>
    <col min="6" max="6" width="25" style="118" customWidth="1"/>
    <col min="7" max="16384" width="8.81640625" style="2"/>
  </cols>
  <sheetData>
    <row r="1" spans="1:15" ht="13.5" thickBot="1" x14ac:dyDescent="0.35">
      <c r="A1" s="57" t="s">
        <v>15</v>
      </c>
      <c r="B1" s="1" t="s">
        <v>40</v>
      </c>
      <c r="C1" s="1" t="s">
        <v>8</v>
      </c>
      <c r="D1" s="1" t="s">
        <v>9</v>
      </c>
      <c r="E1" s="1" t="s">
        <v>39</v>
      </c>
      <c r="F1" s="118" t="s">
        <v>43</v>
      </c>
    </row>
    <row r="2" spans="1:15" ht="27.65" customHeight="1" x14ac:dyDescent="0.35">
      <c r="A2" s="98">
        <v>46137</v>
      </c>
      <c r="B2" s="405">
        <v>0.375</v>
      </c>
      <c r="C2" s="79" t="s">
        <v>38</v>
      </c>
      <c r="D2" s="465" t="s">
        <v>33</v>
      </c>
      <c r="E2" s="466" t="s">
        <v>173</v>
      </c>
      <c r="H2" s="12"/>
      <c r="I2" s="8">
        <v>5</v>
      </c>
      <c r="J2" s="12"/>
      <c r="K2" s="10"/>
      <c r="L2" s="8"/>
      <c r="M2" s="8"/>
      <c r="N2" s="9">
        <f>SUM(M4:N10)/2</f>
        <v>20</v>
      </c>
      <c r="O2" s="11" t="s">
        <v>18</v>
      </c>
    </row>
    <row r="3" spans="1:15" ht="27.65" customHeight="1" x14ac:dyDescent="0.35">
      <c r="A3" s="98">
        <v>46137</v>
      </c>
      <c r="B3" s="406">
        <v>0.45833333333333331</v>
      </c>
      <c r="C3" s="21" t="s">
        <v>33</v>
      </c>
      <c r="D3" s="22" t="s">
        <v>64</v>
      </c>
      <c r="E3" s="467" t="s">
        <v>173</v>
      </c>
      <c r="F3" s="119"/>
      <c r="H3" s="10" t="s">
        <v>12</v>
      </c>
      <c r="I3" s="8" t="s">
        <v>16</v>
      </c>
      <c r="J3" s="10" t="s">
        <v>17</v>
      </c>
      <c r="K3" s="7"/>
      <c r="L3" s="113" t="s">
        <v>44</v>
      </c>
      <c r="M3" s="13" t="s">
        <v>8</v>
      </c>
      <c r="N3" s="13" t="s">
        <v>9</v>
      </c>
      <c r="O3" s="8" t="s">
        <v>10</v>
      </c>
    </row>
    <row r="4" spans="1:15" ht="27.65" customHeight="1" thickBot="1" x14ac:dyDescent="0.35">
      <c r="A4" s="98">
        <v>46137</v>
      </c>
      <c r="B4" s="407">
        <v>0.54166666666666663</v>
      </c>
      <c r="C4" s="468" t="s">
        <v>64</v>
      </c>
      <c r="D4" s="144" t="s">
        <v>38</v>
      </c>
      <c r="E4" s="469" t="s">
        <v>173</v>
      </c>
      <c r="F4" s="119"/>
      <c r="H4" s="10" t="s">
        <v>177</v>
      </c>
      <c r="I4" s="22" t="s">
        <v>64</v>
      </c>
      <c r="J4" s="47" t="s">
        <v>62</v>
      </c>
      <c r="K4" s="22" t="s">
        <v>64</v>
      </c>
      <c r="L4" s="19"/>
      <c r="M4" s="19">
        <v>6</v>
      </c>
      <c r="N4" s="14">
        <v>7</v>
      </c>
      <c r="O4" s="14">
        <f t="shared" ref="O4:O6" si="0">M4+N4</f>
        <v>13</v>
      </c>
    </row>
    <row r="5" spans="1:15" ht="27.65" customHeight="1" thickBot="1" x14ac:dyDescent="0.35">
      <c r="A5" s="82"/>
      <c r="B5" s="117"/>
      <c r="E5" s="97"/>
      <c r="H5" s="10" t="s">
        <v>173</v>
      </c>
      <c r="I5" s="17" t="s">
        <v>38</v>
      </c>
      <c r="J5" s="47" t="s">
        <v>65</v>
      </c>
      <c r="K5" s="17" t="s">
        <v>38</v>
      </c>
      <c r="L5" s="19"/>
      <c r="M5" s="19">
        <v>4</v>
      </c>
      <c r="N5" s="14">
        <v>10</v>
      </c>
      <c r="O5" s="14">
        <f t="shared" si="0"/>
        <v>14</v>
      </c>
    </row>
    <row r="6" spans="1:15" ht="27.65" customHeight="1" x14ac:dyDescent="0.3">
      <c r="A6" s="98">
        <v>46144</v>
      </c>
      <c r="B6" s="405">
        <v>0.375</v>
      </c>
      <c r="C6" s="465" t="s">
        <v>33</v>
      </c>
      <c r="D6" s="470" t="s">
        <v>64</v>
      </c>
      <c r="E6" s="466" t="s">
        <v>172</v>
      </c>
      <c r="F6" s="120"/>
      <c r="H6" s="10" t="s">
        <v>172</v>
      </c>
      <c r="I6" s="21" t="s">
        <v>33</v>
      </c>
      <c r="J6" s="47" t="s">
        <v>62</v>
      </c>
      <c r="K6" s="21" t="s">
        <v>33</v>
      </c>
      <c r="L6" s="19"/>
      <c r="M6" s="19">
        <v>4</v>
      </c>
      <c r="N6" s="14">
        <v>9</v>
      </c>
      <c r="O6" s="14">
        <f t="shared" si="0"/>
        <v>13</v>
      </c>
    </row>
    <row r="7" spans="1:15" ht="27.65" customHeight="1" x14ac:dyDescent="0.3">
      <c r="A7" s="98">
        <v>46144</v>
      </c>
      <c r="B7" s="406">
        <v>0.45833333333333331</v>
      </c>
      <c r="C7" s="22" t="s">
        <v>64</v>
      </c>
      <c r="D7" s="17" t="s">
        <v>38</v>
      </c>
      <c r="E7" s="467" t="s">
        <v>172</v>
      </c>
      <c r="F7" s="120"/>
    </row>
    <row r="8" spans="1:15" ht="27.65" customHeight="1" thickBot="1" x14ac:dyDescent="0.4">
      <c r="A8" s="98">
        <v>46144</v>
      </c>
      <c r="B8" s="143">
        <v>0.54166666666666663</v>
      </c>
      <c r="C8" s="144" t="s">
        <v>38</v>
      </c>
      <c r="D8" s="471" t="s">
        <v>33</v>
      </c>
      <c r="E8" s="469" t="s">
        <v>172</v>
      </c>
      <c r="F8" s="120"/>
      <c r="H8" s="22" t="s">
        <v>64</v>
      </c>
      <c r="I8" s="17" t="s">
        <v>38</v>
      </c>
      <c r="J8" s="21" t="s">
        <v>33</v>
      </c>
      <c r="K8" s="7"/>
      <c r="L8" s="8">
        <f>SUM(L9:L11)/2</f>
        <v>20</v>
      </c>
    </row>
    <row r="9" spans="1:15" ht="27.65" customHeight="1" thickBot="1" x14ac:dyDescent="0.35">
      <c r="A9" s="82"/>
      <c r="B9" s="2"/>
      <c r="E9" s="2"/>
      <c r="H9" s="436"/>
      <c r="I9" s="437">
        <v>7</v>
      </c>
      <c r="J9" s="437">
        <v>6</v>
      </c>
      <c r="K9" s="22" t="s">
        <v>64</v>
      </c>
      <c r="L9" s="8">
        <f>SUM(I9:J9)</f>
        <v>13</v>
      </c>
    </row>
    <row r="10" spans="1:15" ht="27.65" customHeight="1" x14ac:dyDescent="0.3">
      <c r="A10" s="98">
        <v>46151</v>
      </c>
      <c r="B10" s="405">
        <v>0.375</v>
      </c>
      <c r="C10" s="470" t="s">
        <v>64</v>
      </c>
      <c r="D10" s="465" t="s">
        <v>33</v>
      </c>
      <c r="E10" s="466" t="s">
        <v>177</v>
      </c>
      <c r="H10" s="96"/>
      <c r="I10" s="438"/>
      <c r="J10" s="438">
        <v>7</v>
      </c>
      <c r="K10" s="17" t="s">
        <v>38</v>
      </c>
      <c r="L10" s="8">
        <f>J10+I10+I9</f>
        <v>14</v>
      </c>
    </row>
    <row r="11" spans="1:15" ht="27.65" customHeight="1" x14ac:dyDescent="0.3">
      <c r="A11" s="98">
        <v>46151</v>
      </c>
      <c r="B11" s="406">
        <v>0.45833333333333331</v>
      </c>
      <c r="C11" s="21" t="s">
        <v>33</v>
      </c>
      <c r="D11" s="17" t="s">
        <v>38</v>
      </c>
      <c r="E11" s="467" t="s">
        <v>177</v>
      </c>
      <c r="F11" s="121"/>
      <c r="H11" s="96"/>
      <c r="I11" s="96"/>
      <c r="J11" s="50"/>
      <c r="K11" s="21" t="s">
        <v>33</v>
      </c>
      <c r="L11" s="8">
        <f>J10+J9</f>
        <v>13</v>
      </c>
    </row>
    <row r="12" spans="1:15" ht="27.65" customHeight="1" thickBot="1" x14ac:dyDescent="0.35">
      <c r="A12" s="98">
        <v>46151</v>
      </c>
      <c r="B12" s="407">
        <v>0.54166666666666663</v>
      </c>
      <c r="C12" s="144" t="s">
        <v>38</v>
      </c>
      <c r="D12" s="468" t="s">
        <v>64</v>
      </c>
      <c r="E12" s="469" t="s">
        <v>177</v>
      </c>
    </row>
    <row r="13" spans="1:15" ht="27.65" customHeight="1" thickBot="1" x14ac:dyDescent="0.35">
      <c r="A13" s="82"/>
      <c r="B13" s="2"/>
      <c r="C13" s="2"/>
      <c r="D13" s="2"/>
      <c r="E13" s="2"/>
    </row>
    <row r="14" spans="1:15" ht="27.65" customHeight="1" x14ac:dyDescent="0.3">
      <c r="A14" s="98">
        <v>46158</v>
      </c>
      <c r="B14" s="405">
        <v>0.375</v>
      </c>
      <c r="C14" s="79" t="s">
        <v>38</v>
      </c>
      <c r="D14" s="465" t="s">
        <v>33</v>
      </c>
      <c r="E14" s="466" t="s">
        <v>173</v>
      </c>
    </row>
    <row r="15" spans="1:15" ht="27.65" customHeight="1" x14ac:dyDescent="0.3">
      <c r="A15" s="98">
        <v>46158</v>
      </c>
      <c r="B15" s="406">
        <v>0.45833333333333331</v>
      </c>
      <c r="C15" s="21" t="s">
        <v>33</v>
      </c>
      <c r="D15" s="22" t="s">
        <v>64</v>
      </c>
      <c r="E15" s="467" t="s">
        <v>173</v>
      </c>
    </row>
    <row r="16" spans="1:15" ht="27.65" customHeight="1" thickBot="1" x14ac:dyDescent="0.35">
      <c r="A16" s="98">
        <v>46158</v>
      </c>
      <c r="B16" s="407">
        <v>0.54166666666666663</v>
      </c>
      <c r="C16" s="468" t="s">
        <v>64</v>
      </c>
      <c r="D16" s="144" t="s">
        <v>38</v>
      </c>
      <c r="E16" s="469" t="s">
        <v>173</v>
      </c>
    </row>
    <row r="17" spans="1:6" ht="27.65" customHeight="1" x14ac:dyDescent="0.3">
      <c r="A17" s="82"/>
      <c r="B17" s="171"/>
      <c r="C17" s="10"/>
      <c r="D17" s="10"/>
      <c r="E17" s="10"/>
    </row>
    <row r="18" spans="1:6" ht="27.65" customHeight="1" x14ac:dyDescent="0.35">
      <c r="A18" s="98">
        <v>46165</v>
      </c>
      <c r="B18" s="97" t="s">
        <v>46</v>
      </c>
      <c r="E18" s="7"/>
    </row>
    <row r="19" spans="1:6" ht="27.65" customHeight="1" thickBot="1" x14ac:dyDescent="0.35">
      <c r="A19" s="82"/>
      <c r="B19" s="2"/>
      <c r="E19" s="2"/>
    </row>
    <row r="20" spans="1:6" ht="27.65" customHeight="1" x14ac:dyDescent="0.3">
      <c r="A20" s="98">
        <v>46172</v>
      </c>
      <c r="B20" s="405">
        <v>0.375</v>
      </c>
      <c r="C20" s="465" t="s">
        <v>33</v>
      </c>
      <c r="D20" s="79" t="s">
        <v>38</v>
      </c>
      <c r="E20" s="466" t="s">
        <v>172</v>
      </c>
    </row>
    <row r="21" spans="1:6" ht="27.65" customHeight="1" x14ac:dyDescent="0.3">
      <c r="A21" s="98">
        <v>46172</v>
      </c>
      <c r="B21" s="406">
        <v>0.45833333333333331</v>
      </c>
      <c r="C21" s="17" t="s">
        <v>38</v>
      </c>
      <c r="D21" s="22" t="s">
        <v>64</v>
      </c>
      <c r="E21" s="467" t="s">
        <v>172</v>
      </c>
    </row>
    <row r="22" spans="1:6" ht="27.65" customHeight="1" thickBot="1" x14ac:dyDescent="0.35">
      <c r="A22" s="98">
        <v>46172</v>
      </c>
      <c r="B22" s="407">
        <v>0.54166666666666663</v>
      </c>
      <c r="C22" s="468" t="s">
        <v>64</v>
      </c>
      <c r="D22" s="471" t="s">
        <v>33</v>
      </c>
      <c r="E22" s="469" t="s">
        <v>172</v>
      </c>
      <c r="F22" s="184"/>
    </row>
    <row r="23" spans="1:6" ht="27.65" customHeight="1" thickBot="1" x14ac:dyDescent="0.35">
      <c r="A23" s="82"/>
      <c r="B23" s="2"/>
      <c r="E23" s="2"/>
    </row>
    <row r="24" spans="1:6" ht="27.65" customHeight="1" x14ac:dyDescent="0.3">
      <c r="A24" s="98">
        <v>46179</v>
      </c>
      <c r="B24" s="405">
        <v>0.375</v>
      </c>
      <c r="C24" s="470" t="s">
        <v>64</v>
      </c>
      <c r="D24" s="465" t="s">
        <v>33</v>
      </c>
      <c r="E24" s="466" t="s">
        <v>177</v>
      </c>
    </row>
    <row r="25" spans="1:6" ht="27.65" customHeight="1" x14ac:dyDescent="0.3">
      <c r="A25" s="98">
        <v>46179</v>
      </c>
      <c r="B25" s="406">
        <v>0.45833333333333331</v>
      </c>
      <c r="C25" s="21" t="s">
        <v>33</v>
      </c>
      <c r="D25" s="17" t="s">
        <v>38</v>
      </c>
      <c r="E25" s="467" t="s">
        <v>177</v>
      </c>
    </row>
    <row r="26" spans="1:6" ht="27.65" customHeight="1" thickBot="1" x14ac:dyDescent="0.35">
      <c r="A26" s="98">
        <v>46179</v>
      </c>
      <c r="B26" s="407">
        <v>0.54166666666666663</v>
      </c>
      <c r="C26" s="144" t="s">
        <v>38</v>
      </c>
      <c r="D26" s="468" t="s">
        <v>64</v>
      </c>
      <c r="E26" s="469" t="s">
        <v>177</v>
      </c>
    </row>
    <row r="27" spans="1:6" ht="27.65" customHeight="1" thickBot="1" x14ac:dyDescent="0.35">
      <c r="A27" s="82"/>
      <c r="B27" s="2"/>
      <c r="E27" s="2"/>
    </row>
    <row r="28" spans="1:6" ht="27.65" customHeight="1" x14ac:dyDescent="0.3">
      <c r="A28" s="98">
        <v>46186</v>
      </c>
      <c r="B28" s="405">
        <v>0.375</v>
      </c>
      <c r="C28" s="470" t="s">
        <v>64</v>
      </c>
      <c r="D28" s="79" t="s">
        <v>38</v>
      </c>
      <c r="E28" s="466" t="s">
        <v>177</v>
      </c>
    </row>
    <row r="29" spans="1:6" ht="27.65" customHeight="1" x14ac:dyDescent="0.3">
      <c r="A29" s="98">
        <v>46186</v>
      </c>
      <c r="B29" s="406">
        <v>0.45833333333333331</v>
      </c>
      <c r="C29" s="17" t="s">
        <v>38</v>
      </c>
      <c r="D29" s="21" t="s">
        <v>33</v>
      </c>
      <c r="E29" s="467" t="s">
        <v>177</v>
      </c>
    </row>
    <row r="30" spans="1:6" ht="27.65" customHeight="1" thickBot="1" x14ac:dyDescent="0.35">
      <c r="A30" s="98">
        <v>46186</v>
      </c>
      <c r="B30" s="407">
        <v>0.54166666666666663</v>
      </c>
      <c r="C30" s="471" t="s">
        <v>33</v>
      </c>
      <c r="D30" s="468" t="s">
        <v>64</v>
      </c>
      <c r="E30" s="469" t="s">
        <v>177</v>
      </c>
    </row>
    <row r="31" spans="1:6" ht="25.75" customHeight="1" x14ac:dyDescent="0.3">
      <c r="A31" s="82"/>
      <c r="B31" s="66"/>
      <c r="E31" s="60"/>
    </row>
    <row r="32" spans="1:6" ht="25.25" customHeight="1" x14ac:dyDescent="0.3">
      <c r="A32" s="215">
        <v>46193</v>
      </c>
      <c r="B32" s="455" t="s">
        <v>60</v>
      </c>
      <c r="D32" s="2"/>
      <c r="E32" s="2"/>
    </row>
    <row r="33" spans="1:2" ht="24" customHeight="1" x14ac:dyDescent="0.3">
      <c r="A33" s="215">
        <v>46193</v>
      </c>
      <c r="B33" s="456" t="s">
        <v>119</v>
      </c>
    </row>
    <row r="34" spans="1:2" ht="21" x14ac:dyDescent="0.3">
      <c r="A34" s="215">
        <v>46193</v>
      </c>
      <c r="B34" s="457" t="s">
        <v>120</v>
      </c>
    </row>
  </sheetData>
  <printOptions horizontalCentered="1" verticalCentered="1"/>
  <pageMargins left="0.45" right="0.45" top="0.25" bottom="0.25" header="0.3" footer="0.3"/>
  <pageSetup scale="72" orientation="portrait" horizontalDpi="1200" verticalDpi="1200" r:id="rId1"/>
  <headerFooter>
    <oddHeader>&amp;CAREA TRAVELING SOCCER SCHEDULE</oddHeader>
    <oddFooter>&amp;LScheduler Dan Kegley&amp;CPage &amp;P of &amp;N&amp;RPrinted on &amp;D at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3757-5E48-44E5-9C81-3A5812B83055}">
  <dimension ref="A1:K12"/>
  <sheetViews>
    <sheetView workbookViewId="0">
      <selection activeCell="E8" sqref="E8"/>
    </sheetView>
  </sheetViews>
  <sheetFormatPr defaultColWidth="8.90625" defaultRowHeight="14.5" x14ac:dyDescent="0.35"/>
  <cols>
    <col min="1" max="1" width="8.90625" style="18"/>
    <col min="2" max="3" width="10.6328125" style="18" customWidth="1"/>
    <col min="4" max="16384" width="8.90625" style="18"/>
  </cols>
  <sheetData>
    <row r="1" spans="1:11" x14ac:dyDescent="0.35">
      <c r="A1" s="18" t="s">
        <v>158</v>
      </c>
      <c r="B1" s="327">
        <v>46131</v>
      </c>
    </row>
    <row r="2" spans="1:11" x14ac:dyDescent="0.35">
      <c r="A2" s="18" t="s">
        <v>159</v>
      </c>
      <c r="B2" s="327"/>
    </row>
    <row r="3" spans="1:11" ht="43.5" x14ac:dyDescent="0.35">
      <c r="A3" s="18" t="s">
        <v>145</v>
      </c>
      <c r="B3" s="326" t="s">
        <v>153</v>
      </c>
      <c r="C3" s="18" t="s">
        <v>146</v>
      </c>
      <c r="D3" s="326" t="s">
        <v>155</v>
      </c>
      <c r="E3" s="18" t="s">
        <v>154</v>
      </c>
      <c r="G3" s="18" t="s">
        <v>112</v>
      </c>
      <c r="H3" s="326" t="s">
        <v>153</v>
      </c>
      <c r="I3" s="18" t="s">
        <v>146</v>
      </c>
      <c r="J3" s="326" t="s">
        <v>155</v>
      </c>
      <c r="K3" s="18" t="s">
        <v>154</v>
      </c>
    </row>
    <row r="4" spans="1:11" x14ac:dyDescent="0.35">
      <c r="A4" s="18" t="s">
        <v>147</v>
      </c>
      <c r="B4" s="18">
        <v>20</v>
      </c>
      <c r="C4" s="18">
        <v>10</v>
      </c>
      <c r="D4" s="18">
        <v>10</v>
      </c>
      <c r="E4" s="18">
        <f>SUM(B4:D4)</f>
        <v>40</v>
      </c>
    </row>
    <row r="5" spans="1:11" x14ac:dyDescent="0.35">
      <c r="A5" s="18" t="s">
        <v>148</v>
      </c>
      <c r="B5" s="18">
        <v>40</v>
      </c>
      <c r="C5" s="18">
        <v>10</v>
      </c>
      <c r="D5" s="18">
        <v>10</v>
      </c>
      <c r="E5" s="18">
        <f t="shared" ref="E5:E9" si="0">SUM(B5:D5)</f>
        <v>60</v>
      </c>
    </row>
    <row r="6" spans="1:11" x14ac:dyDescent="0.35">
      <c r="A6" s="18" t="s">
        <v>149</v>
      </c>
      <c r="B6" s="18">
        <v>50</v>
      </c>
      <c r="C6" s="18">
        <v>10</v>
      </c>
      <c r="D6" s="18">
        <v>10</v>
      </c>
      <c r="E6" s="18">
        <f t="shared" si="0"/>
        <v>70</v>
      </c>
    </row>
    <row r="7" spans="1:11" x14ac:dyDescent="0.35">
      <c r="A7" s="18" t="s">
        <v>150</v>
      </c>
      <c r="B7" s="18">
        <v>60</v>
      </c>
      <c r="C7" s="18">
        <v>10</v>
      </c>
      <c r="D7" s="18">
        <v>10</v>
      </c>
      <c r="E7" s="18">
        <f t="shared" si="0"/>
        <v>80</v>
      </c>
      <c r="G7" s="18" t="s">
        <v>150</v>
      </c>
      <c r="H7" s="18">
        <v>40</v>
      </c>
      <c r="I7" s="18">
        <v>10</v>
      </c>
      <c r="J7" s="18">
        <v>10</v>
      </c>
      <c r="K7" s="18">
        <v>60</v>
      </c>
    </row>
    <row r="8" spans="1:11" x14ac:dyDescent="0.35">
      <c r="A8" s="18" t="s">
        <v>151</v>
      </c>
      <c r="B8" s="18">
        <v>70</v>
      </c>
      <c r="C8" s="18">
        <v>10</v>
      </c>
      <c r="D8" s="18">
        <v>10</v>
      </c>
      <c r="E8" s="18">
        <f t="shared" si="0"/>
        <v>90</v>
      </c>
      <c r="G8" s="18" t="s">
        <v>156</v>
      </c>
      <c r="H8" s="18">
        <v>60</v>
      </c>
      <c r="I8" s="18">
        <v>10</v>
      </c>
      <c r="J8" s="18">
        <v>10</v>
      </c>
      <c r="K8" s="18">
        <v>80</v>
      </c>
    </row>
    <row r="9" spans="1:11" x14ac:dyDescent="0.35">
      <c r="A9" s="18" t="s">
        <v>152</v>
      </c>
      <c r="B9" s="18">
        <v>90</v>
      </c>
      <c r="C9" s="18">
        <v>10</v>
      </c>
      <c r="D9" s="18">
        <v>10</v>
      </c>
      <c r="E9" s="18">
        <f t="shared" si="0"/>
        <v>110</v>
      </c>
    </row>
    <row r="12" spans="1:11" x14ac:dyDescent="0.35">
      <c r="A12" s="34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Scheduling Matrix double</vt:lpstr>
      <vt:lpstr>coaches</vt:lpstr>
      <vt:lpstr>Ref sign up</vt:lpstr>
      <vt:lpstr>10u</vt:lpstr>
      <vt:lpstr>12u</vt:lpstr>
      <vt:lpstr>14 15u</vt:lpstr>
      <vt:lpstr>18 19u</vt:lpstr>
      <vt:lpstr>match info</vt:lpstr>
      <vt:lpstr>'10u'!Print_Area</vt:lpstr>
      <vt:lpstr>'12u'!Print_Area</vt:lpstr>
      <vt:lpstr>'14 15u'!Print_Area</vt:lpstr>
      <vt:lpstr>'18 19u'!Print_Area</vt:lpstr>
      <vt:lpstr>'Scheduling Matrix double'!Print_Area</vt:lpstr>
      <vt:lpstr>'10u'!Print_Titles</vt:lpstr>
      <vt:lpstr>'12u'!Print_Titles</vt:lpstr>
      <vt:lpstr>'14 15u'!Print_Titles</vt:lpstr>
      <vt:lpstr>'Ref sign up'!Print_Titles</vt:lpstr>
      <vt:lpstr>'Scheduling Matrix double'!Print_Titles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Kegley</dc:creator>
  <cp:lastModifiedBy>Daniel Kegley</cp:lastModifiedBy>
  <cp:lastPrinted>2026-04-21T01:30:24Z</cp:lastPrinted>
  <dcterms:created xsi:type="dcterms:W3CDTF">2019-03-30T18:41:03Z</dcterms:created>
  <dcterms:modified xsi:type="dcterms:W3CDTF">2026-04-21T01:45:24Z</dcterms:modified>
</cp:coreProperties>
</file>